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Z:\גולמי לחלוקה בין הספריות\"/>
    </mc:Choice>
  </mc:AlternateContent>
  <xr:revisionPtr revIDLastSave="0" documentId="8_{BF8CC88D-1E40-424C-9E22-A07742DD875D}" xr6:coauthVersionLast="47" xr6:coauthVersionMax="47" xr10:uidLastSave="{00000000-0000-0000-0000-000000000000}"/>
  <bookViews>
    <workbookView xWindow="-120" yWindow="-120" windowWidth="29040" windowHeight="15720" activeTab="1" xr2:uid="{00000000-000D-0000-FFFF-FFFF00000000}"/>
  </bookViews>
  <sheets>
    <sheet name="תנאי סף" sheetId="1" r:id="rId1"/>
    <sheet name="איכות" sheetId="2" r:id="rId2"/>
    <sheet name="מבחן לדוגמא" sheetId="7" r:id="rId3"/>
    <sheet name="ראיון " sheetId="6" r:id="rId4"/>
    <sheet name="מחיר וסיכום" sheetId="3" state="hidden" r:id="rId5"/>
  </sheets>
  <definedNames>
    <definedName name="_Ref179538436" localSheetId="0">'תנאי סף'!#REF!</definedName>
    <definedName name="_Ref296892477" localSheetId="0">'תנאי סף'!$D$12</definedName>
    <definedName name="_Ref297537502" localSheetId="0">'תנאי סף'!#REF!</definedName>
    <definedName name="_Ref299614156" localSheetId="0">'תנאי סף'!$D$15</definedName>
    <definedName name="_Ref370930661" localSheetId="0">'תנאי סף'!$D$10</definedName>
    <definedName name="_Ref373241086" localSheetId="0">'תנאי סף'!$D$13</definedName>
    <definedName name="_Ref381015046" localSheetId="0">'תנאי סף'!#REF!</definedName>
    <definedName name="_Ref397199965" localSheetId="0">'תנאי סף'!$D$11</definedName>
    <definedName name="_Ref399016160" localSheetId="0">'תנאי סף'!#REF!</definedName>
    <definedName name="_Ref404259197" localSheetId="0">'תנאי סף'!#REF!</definedName>
    <definedName name="_Ref445211817" localSheetId="0">'תנאי סף'!#REF!</definedName>
    <definedName name="_Ref475886523" localSheetId="1">איכות!$B$7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2" i="1" l="1"/>
  <c r="G22" i="1"/>
  <c r="H22" i="1"/>
  <c r="E22" i="1"/>
  <c r="H10" i="6"/>
  <c r="F10" i="6"/>
  <c r="J8" i="7"/>
  <c r="H8" i="7"/>
  <c r="F8" i="7"/>
  <c r="D8" i="7"/>
  <c r="H8" i="2"/>
  <c r="G9" i="2" s="1"/>
  <c r="G10" i="2" s="1"/>
  <c r="J8" i="2"/>
  <c r="J10" i="6"/>
  <c r="L8" i="2" s="1"/>
  <c r="H7" i="2" l="1"/>
  <c r="J7" i="2"/>
  <c r="L7" i="2"/>
  <c r="F7" i="2"/>
  <c r="F7" i="3" l="1"/>
  <c r="F8" i="3" s="1"/>
  <c r="E7" i="3"/>
  <c r="E8" i="3" s="1"/>
  <c r="D7" i="3"/>
  <c r="D8" i="3" s="1"/>
  <c r="C7" i="3"/>
  <c r="C8" i="3" s="1"/>
  <c r="C10" i="3" s="1"/>
  <c r="C12" i="3" s="1"/>
  <c r="D10" i="6"/>
  <c r="F8" i="2" s="1"/>
  <c r="E9" i="2" s="1"/>
  <c r="E10" i="2" s="1"/>
  <c r="C10" i="6"/>
  <c r="K9" i="2"/>
  <c r="K10" i="2" s="1"/>
  <c r="I9" i="2"/>
  <c r="I10" i="2" s="1"/>
  <c r="D9" i="2"/>
  <c r="K3" i="2"/>
  <c r="I3" i="2"/>
  <c r="G3" i="2"/>
  <c r="E3" i="2"/>
  <c r="D10" i="3" l="1"/>
  <c r="D12" i="3" s="1"/>
  <c r="E10" i="3"/>
  <c r="E12" i="3" s="1"/>
  <c r="F10" i="3"/>
  <c r="F12" i="3" s="1"/>
  <c r="F11" i="3"/>
  <c r="F13" i="3" s="1"/>
  <c r="E11" i="3"/>
  <c r="E13" i="3" s="1"/>
  <c r="D11" i="3"/>
  <c r="D13" i="3" s="1"/>
  <c r="C11" i="3"/>
  <c r="C13" i="3" s="1"/>
</calcChain>
</file>

<file path=xl/sharedStrings.xml><?xml version="1.0" encoding="utf-8"?>
<sst xmlns="http://schemas.openxmlformats.org/spreadsheetml/2006/main" count="113" uniqueCount="83">
  <si>
    <t>שם המציע:</t>
  </si>
  <si>
    <t>שם איש הקשר:</t>
  </si>
  <si>
    <t>טלפון:</t>
  </si>
  <si>
    <t>מס' סעיף</t>
  </si>
  <si>
    <t>תנאי סף מנהליים</t>
  </si>
  <si>
    <t>תנאי סף מקצועיים</t>
  </si>
  <si>
    <t xml:space="preserve">עומד בכל תנאי-הסף </t>
  </si>
  <si>
    <t>הנבדק</t>
  </si>
  <si>
    <t>המציע</t>
  </si>
  <si>
    <t>ניקוד</t>
  </si>
  <si>
    <t>ציון איכות</t>
  </si>
  <si>
    <t>ציון מחיר</t>
  </si>
  <si>
    <t>סה"כ ציון</t>
  </si>
  <si>
    <t>מס' הצעה</t>
  </si>
  <si>
    <t>הסעיף:</t>
  </si>
  <si>
    <t>סף איכות:</t>
  </si>
  <si>
    <t>ציון איכות:</t>
  </si>
  <si>
    <t>מספר הסעיף:</t>
  </si>
  <si>
    <t>קריטריון:</t>
  </si>
  <si>
    <t>ח.פ./ת"ז</t>
  </si>
  <si>
    <t>מס' הצעה:</t>
  </si>
  <si>
    <t>שם המראיין / 
ניקוד לסעיף:</t>
  </si>
  <si>
    <t>מנהל הפרויקט:</t>
  </si>
  <si>
    <t xml:space="preserve">המציע </t>
  </si>
  <si>
    <t>מס' מציע:</t>
  </si>
  <si>
    <t>ניקוד לציון האיכות:</t>
  </si>
  <si>
    <t>סה"כ ניקוד</t>
  </si>
  <si>
    <t>שם הרכיב</t>
  </si>
  <si>
    <t>נימוק</t>
  </si>
  <si>
    <t>נימוקים</t>
  </si>
  <si>
    <t>סה"כ הוצאות תפעוליות (טבלה 1)</t>
  </si>
  <si>
    <t>סה"כ הוצאות הנהלה וכלליות (טבלה 2)</t>
  </si>
  <si>
    <t>סה"כ הצעת מחיר שנתית (התמורה המבוקשת בהצעת המחיר של המציע)</t>
  </si>
  <si>
    <t>סה"כ הצעת מחיר שנתית (התמורה המבוקשת בהצעת המחיר של המציע, כולל מע"מ)</t>
  </si>
  <si>
    <t>דירוג</t>
  </si>
  <si>
    <t>ציון מחיר:</t>
  </si>
  <si>
    <t>כתובת דוא"ל:</t>
  </si>
  <si>
    <t>ציון לסעיף</t>
  </si>
  <si>
    <t>בחמש השנים האחרונות, פיתח המציע חמישה מודלים כלכליים/סטטיסטיים, עבור גופים ציבוריים (כהגדרתם במכרז), אשר כל מודל כלל תוצר של גיליון נתונים אלקטרוני בו הוזנו נתונים אל פרמטרים / קריטריונים קבועים והוצגו תובנות ותוצאות כמותיות.</t>
  </si>
  <si>
    <t>מבחן לדוגמא</t>
  </si>
  <si>
    <t>ראיון</t>
  </si>
  <si>
    <t>הגורם הנבחן</t>
  </si>
  <si>
    <t>פשטות השימוש במודל.</t>
  </si>
  <si>
    <t>עיצוב המודל.</t>
  </si>
  <si>
    <t xml:space="preserve">התרשמות כללית, יחסי אנוש, רהיטות </t>
  </si>
  <si>
    <t>יועץ נוסף:</t>
  </si>
  <si>
    <t>5.2</t>
  </si>
  <si>
    <t>5.2.1</t>
  </si>
  <si>
    <t>5.2.2</t>
  </si>
  <si>
    <t>5.2.3</t>
  </si>
  <si>
    <t>5.2.4</t>
  </si>
  <si>
    <t xml:space="preserve">
אם חלה על המציע חובת רישום, על פי דין, בישראל, עליו להיות רשום כדין.</t>
  </si>
  <si>
    <t>המציע עומד בדרישות חוק עסקאות גופים ציבוריים, התשל"ו- 1976 ("חוק עסקאות גופים ציבוריים").</t>
  </si>
  <si>
    <t>כלל השירותים המוצעים על ידי המציע עומדים בדרישות הרישוי והתקנים הנדרשים על פי דין לצורך אספקתם, אם ישנם.</t>
  </si>
  <si>
    <t>אין מניעה, לפי כל דין 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</si>
  <si>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5.3</t>
  </si>
  <si>
    <t>5.3.1</t>
  </si>
  <si>
    <t>5.3.2</t>
  </si>
  <si>
    <t xml:space="preserve">מנהל צוות </t>
  </si>
  <si>
    <t>5.3.2.1</t>
  </si>
  <si>
    <t>5.3.2.2</t>
  </si>
  <si>
    <t xml:space="preserve">אנשי צוות </t>
  </si>
  <si>
    <t>5.3.3</t>
  </si>
  <si>
    <t>5.3.3.1</t>
  </si>
  <si>
    <t>5.3.3.2</t>
  </si>
  <si>
    <t>על המציע להעמיד לטובת הפרויקט מנהל צוות העומד בכל תנאי הסף הבאים</t>
  </si>
  <si>
    <t>דרישת השכלה: בעל תואר אקדמי ראשון לפחות (או יותר) באחד מהתחומים הבאים: מדעי המחשב, מתמטיקה, כלכלה, מנהל עסקים, חשבונאות, סטטיסטיקה, ניהול, הנדסת תעשיה וניהול.</t>
  </si>
  <si>
    <t>דרישת ניסיון: החל מיום 01.01.2022 ועד למועד הגשת ההצעה, פיתח מנהל הצוות חמישה עשר (15) מודלים כלכליים מתמטיים (כהגדרתם במכרז זה), כאשר כל מודל כלל תוצר של גיליון נתונים אלקטרוני בו הוזנו נתונים אל פרמטרים / קריטריונים קבועים והוצגו תובנות ותוצאות כמותיות.</t>
  </si>
  <si>
    <t xml:space="preserve">לאנשי הצוות – (הדרישות שלהלן נדרשות להתקיים בכל אחד מאנשי הצוות)
בנוסף על מנהל הצוות, על המציע להעמיד לטובת מתן השירותים ארבעה אנשי צוות אשר כל אחד מהם עומד בכל תנאי הסף. </t>
  </si>
  <si>
    <t>דרישת השכלה: בעל תואר אקדמי ראשון לפחות באחד (או יותר) מהתחומים הבאים: מדעי המחשב, מתמטיקה, כלכלה, מנהל עסקים, חשבונאות, סטטיסטיקה, ניהול, הנדסת תעשיה וניהול.</t>
  </si>
  <si>
    <t>דרישת ניסיון: החל מיום 01.01.2022 ועד 31.12.2024 (שלוש שנים), פיתח כל אחד מאנשי הצוות לפחות תשעה מודלים כלכליים־מתמטיים (כהגדרתם במכרז זה), כאשר כל מודל כלל תוצר של גיליון נתונים אלקטרוני בו הוזנו נתונים אל פרמטרים / קריטריונים קבועים והוצגו תובנות ותוצאות כמותיות.</t>
  </si>
  <si>
    <t>הצוות המוצע</t>
  </si>
  <si>
    <t>ייבדק ניסיון הצוות (כל אחד מארבעת אנשי הצוות של המציע) בהכנת מודלים של מבחני תמיכה לגופים ציבוריים (כהגדרתם במכרז זה) לפני ה- 01.01.2022. עבור כל שנת התקשרות בה סיפק שירותים כאמור, ללקוח שהוא גוף ציבורי  יינתנו  1 נק' ועד 5 נק' בסך הכל בסעיף זה. 
נק' אחת לכל שנת ניסיון.</t>
  </si>
  <si>
    <t xml:space="preserve">ייבחן ניסיונו של מנהל הצוות המוצע בפיתוח מודלים כלכליים-מתמטיים החל מיום 01.01.2022. ייבחנו עד 10 מודלים (מעבר לחמישה עשר הנדרשים) שפותחו ע"י מנהל הצוות.
                הניקוד יינתן באופן הבא:
1.	עבור כל מודל נוסף (מעבר לחמישה עשר), שפותח על ידי מנהל הצוות, העונה על הגדרת מודל בתנאי הסף יקבל המציע 1 נק' ובסה"כ עד 5 נק'.
נק' אחת עבור כל מודל מעבר לחמישה.
               2. עבור כל מודל שפותח על ידי מנהל הצוות עבור גוף ציבורי יקבל המציע 3 נק' ועד מקסימום של 15 נק'.
               3. המשרד יבחן לעומק שתי עבודות נבחרות  של שני מודלים שמנהל הצוות היה שותף בפיתוחם במסגרתם הוצג תוצר ע"ג גיליון אלקטרוני כסיוע למקבלי ההחלטות.
                הניקוד בסעיף זה יינתן ע"פ הפרמטרים הבאים:
                א. הערכת מידת המורכבות והעומק של המודלים, תוך התייחסות להיקף הנתונים, רמת התחכום של הנוסחאות, השימוש בקשרים בין הגליונות ואינטגרציה עם מקורות נתונים חיצוניים.
                ב. פשטות השימוש במודל , אוטומציה של תהליכי ושלבי החישובים, אינטואיטיביות המודל.
                ג. עיצוב המודל (אוטומטי, קבוע ומשתנה, נעים ונוח לעין).
                ד. מידת הדמיון לשירותים הנדרשים  הזנת נתונים לקריטריונים, מבחני תמיכה ממשלתית וכד'. 
                כל פרמטר מארבעת הפרמטרים לעיל ינוקד בסולם של 0  ועד 25, לאחר מכן יבוצע ממוצע פשוט של הקריטריונים בשני המודלים, ממוצע זה יהווה ציון סעיף זה. סה"כ המקסימום בסעיף זה 25 נקודות. 
סעיף זה ייבחן באופן עצמאי ומנומק, לפחות ע"י 3 עובדי המשרד והציון המשוקלל ייקבע.  </t>
  </si>
  <si>
    <t>ניסיון מנהל 
              הצוות</t>
  </si>
  <si>
    <t>המציעים אשר יעמדו בכל תנאי הסף ויועברו לשלב בחינת האיכות, יקבלו מבחן תמיכה לדוגמה, אשר יבחן את יכולתם בבניית מודל ממוחשב רלוונטי בפרק זמן קצר יחסית.
               נציג המשרד יעביר את המבחן בדוא"ל לאיש הקשר מטעם המציע, ובו הנחיות לביצוע המבחן ואופן הגשתו לבדיקת המשרד.
               משך הזמן לביצוע המבחן והחזרתו למשרד הינו עד 4 ימי עבודה. על המציעים להיערך להיות זמינים בתקופת בדיקת ההצעות לקבלת וביצוע המבחן לדוגמה בהתראה קצרה ומבלי אפשרות לשיהוי ולדחייה. 
                המשרד ינקד את המודלים שייבנו עפ"י הפרמטרים הבאים:
               1. פשטות השימוש במודל – מידת הנוחות, הבהירות והנגישות של השימוש במודל הכלכלי עבור משתמשים שאינם מומחים בתחום (קלות הזנה ועדכון נתונים במודל, יכולת ביצוע פעולות מבלי להכיר תוכנת אקסל וכדומה – עד 9 נקודות.
               2. עיצוב המודל – איכות המבנה, הסידור, ההצגה של המודל ויכולת ההבנה של המודל, מעבר לתוצאה שהוא מספק. עד 6 נקודות. 
               3.מידת תאימות המודל למבחן התמיכה – רמת ההתאמה של המודל הכלכלי להנחיות, כללים, תבחינים או קריטריונים מוגדרים במבחן התמיכה הרלוונטי. עד 15 נקודות. 
               כל פרמטר מהפרמטרים לעיל ינוקד בסולם של 0 (הנמוך ביותר) ועד 10 (הגבוה ביותר), ציון מקסימלי  30 נק'.</t>
  </si>
  <si>
    <t>במסגרת הראיון תבחן ההתאמה של המציע לדרישות המכרז ויכולתיו וידיעותיו המקצועיות, כמו כן ישמש הראיון להתרשמות כללית מהמציע.
   1.   1.	* ייערך ראיון למציעים וכן למנהלי הצוות המוצעים מטעמם. 
2.   2.	* נוכחות נציג המציע ומנהל הצוות המוצעים היא חובה ואי הגעתם עלולה להביא לפסילת ההצעה או להפחתת ניקוד משמעותית (ניתן להביא לראיון גורמים נוספים אשר יהיו מעורבים בביצוע השירותים מטעם המציע אם יזכה במכרז). 
               * מובהר כי המשרד רשאי לבצע את הראיון באופן מקוון.
               * מועד הראיון יתואם עם המציע, אך על המציעים להביא בחשבון כי ייתכן והראיון יזומן בהתראה קצרה. 
                בראיון יבחנו המציע ומנהל הצוות בנושאים הבאים:
א.           1. הבנה של השירותים הנדרשים במכרז זה – 8 נקודות. 
               2. הכרות עם תחום התמיכות הממשלתיות, מבחני התמיכה והקריטריונים – 8 נקודות.  
               3. התרשמות כללית, יחסי אנוש, רהיטות – 4 נקודות.
כל פרמטר מהפרמטרים לעיל ינוקד בסולם של 0 (הנמוך ביותר) ועד 10 (הגבוה ביותר), ציון מקסימלי  20 נק'.</t>
  </si>
  <si>
    <t xml:space="preserve">מידת תאימות המודל למבחן התמיכה </t>
  </si>
  <si>
    <t>13.1.3.1</t>
  </si>
  <si>
    <t>13.1.3.2</t>
  </si>
  <si>
    <t>13.1.3.3</t>
  </si>
  <si>
    <t xml:space="preserve">הבנה של השירותים הנדרשים במכרז זה </t>
  </si>
  <si>
    <t xml:space="preserve">הכרות עם תחום התמיכות הממשלתיות, מבחני התמיכה והקריטריונים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</si>
</sst>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_ [$₪-40D]\ * #,##0.00_ ;_ [$₪-40D]\ * \-#,##0.00_ ;_ [$₪-40D]\ * &quot;-&quot;??_ ;_ @_ "/>
  </numFmts>
  <fonts count="14" x14ac:knownFonts="1">
    <font>
      <sz val="11"/>
      <color theme="1"/>
      <name val="Calibri"/>
      <family val="2"/>
      <charset val="177"/>
      <scheme val="minor"/>
    </font>
    <font>
      <u/>
      <sz val="11"/>
      <color theme="10"/>
      <name val="Calibri"/>
      <family val="2"/>
      <charset val="177"/>
      <scheme val="minor"/>
    </font>
    <font>
      <sz val="11"/>
      <color theme="1"/>
      <name val="Calibri"/>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b/>
      <sz val="14"/>
      <name val="David"/>
      <family val="2"/>
    </font>
    <font>
      <b/>
      <sz val="16"/>
      <color theme="0"/>
      <name val="David"/>
      <family val="2"/>
    </font>
    <font>
      <b/>
      <sz val="16"/>
      <color theme="1"/>
      <name val="David"/>
      <family val="2"/>
    </font>
    <font>
      <b/>
      <sz val="18"/>
      <name val="David"/>
      <family val="2"/>
    </font>
    <font>
      <sz val="14"/>
      <name val="David"/>
      <family val="2"/>
    </font>
    <font>
      <sz val="16"/>
      <name val="David"/>
      <family val="2"/>
    </font>
  </fonts>
  <fills count="21">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727E70"/>
        <bgColor indexed="64"/>
      </patternFill>
    </fill>
    <fill>
      <patternFill patternType="solid">
        <fgColor theme="0"/>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bgColor indexed="64"/>
      </patternFill>
    </fill>
    <fill>
      <patternFill patternType="solid">
        <fgColor rgb="FFFFFF00"/>
        <bgColor indexed="64"/>
      </patternFill>
    </fill>
    <fill>
      <patternFill patternType="solid">
        <fgColor rgb="FFFFFF99"/>
        <bgColor indexed="64"/>
      </patternFill>
    </fill>
  </fills>
  <borders count="43">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bottom/>
      <diagonal/>
    </border>
    <border>
      <left style="thin">
        <color indexed="64"/>
      </left>
      <right/>
      <top/>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49">
    <xf numFmtId="0" fontId="0" fillId="0" borderId="0" xfId="0"/>
    <xf numFmtId="0" fontId="4" fillId="0" borderId="0" xfId="0" applyFont="1"/>
    <xf numFmtId="0" fontId="4" fillId="0" borderId="0" xfId="0" applyFont="1" applyProtection="1">
      <protection hidden="1"/>
    </xf>
    <xf numFmtId="0" fontId="3" fillId="13" borderId="15" xfId="0" applyFont="1" applyFill="1" applyBorder="1" applyAlignment="1" applyProtection="1">
      <alignment horizontal="center" vertical="center" readingOrder="2"/>
      <protection hidden="1"/>
    </xf>
    <xf numFmtId="2" fontId="3" fillId="14" borderId="14" xfId="0" applyNumberFormat="1" applyFont="1" applyFill="1" applyBorder="1" applyAlignment="1" applyProtection="1">
      <alignment horizontal="center" vertical="center"/>
      <protection hidden="1"/>
    </xf>
    <xf numFmtId="2" fontId="3" fillId="6" borderId="15" xfId="0" applyNumberFormat="1" applyFont="1" applyFill="1" applyBorder="1" applyAlignment="1" applyProtection="1">
      <alignment horizontal="center" vertical="center"/>
      <protection hidden="1"/>
    </xf>
    <xf numFmtId="164" fontId="3" fillId="6" borderId="14" xfId="0" applyNumberFormat="1" applyFont="1" applyFill="1" applyBorder="1" applyAlignment="1" applyProtection="1">
      <alignment horizontal="center" vertical="center"/>
      <protection hidden="1"/>
    </xf>
    <xf numFmtId="2" fontId="7" fillId="15" borderId="10" xfId="0" applyNumberFormat="1" applyFont="1" applyFill="1" applyBorder="1" applyAlignment="1" applyProtection="1">
      <alignment horizontal="center" vertical="center"/>
      <protection hidden="1"/>
    </xf>
    <xf numFmtId="0" fontId="3" fillId="9" borderId="7" xfId="0" applyFont="1" applyFill="1" applyBorder="1" applyAlignment="1">
      <alignment horizontal="center" vertical="center" wrapText="1"/>
    </xf>
    <xf numFmtId="0" fontId="3" fillId="9" borderId="32" xfId="0" applyFont="1" applyFill="1" applyBorder="1" applyAlignment="1">
      <alignment horizontal="center" vertical="center" wrapText="1"/>
    </xf>
    <xf numFmtId="0" fontId="3" fillId="9" borderId="7" xfId="0" applyFont="1" applyFill="1" applyBorder="1" applyAlignment="1">
      <alignment horizontal="center" vertical="center"/>
    </xf>
    <xf numFmtId="1" fontId="6" fillId="10" borderId="25" xfId="0" applyNumberFormat="1" applyFont="1" applyFill="1" applyBorder="1" applyAlignment="1" applyProtection="1">
      <alignment horizontal="center" vertical="center" wrapText="1" readingOrder="2"/>
      <protection hidden="1"/>
    </xf>
    <xf numFmtId="9" fontId="4" fillId="0" borderId="0" xfId="0" applyNumberFormat="1" applyFont="1"/>
    <xf numFmtId="0" fontId="3" fillId="2" borderId="12" xfId="0" applyFont="1" applyFill="1" applyBorder="1" applyAlignment="1" applyProtection="1">
      <alignment horizontal="center" vertical="center" wrapText="1" readingOrder="2"/>
      <protection hidden="1"/>
    </xf>
    <xf numFmtId="0" fontId="3" fillId="2" borderId="12" xfId="0" applyFont="1" applyFill="1" applyBorder="1" applyAlignment="1" applyProtection="1">
      <alignment horizontal="center" vertical="center" wrapText="1"/>
      <protection locked="0"/>
    </xf>
    <xf numFmtId="49" fontId="3" fillId="2" borderId="12" xfId="0" applyNumberFormat="1"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wrapText="1"/>
      <protection hidden="1"/>
    </xf>
    <xf numFmtId="0" fontId="3" fillId="2" borderId="20" xfId="0" applyFont="1" applyFill="1" applyBorder="1" applyAlignment="1" applyProtection="1">
      <alignment horizontal="center" wrapText="1"/>
      <protection hidden="1"/>
    </xf>
    <xf numFmtId="0" fontId="3" fillId="2" borderId="14" xfId="0" applyFont="1" applyFill="1" applyBorder="1" applyAlignment="1" applyProtection="1">
      <alignment horizontal="center" vertical="center" wrapText="1"/>
      <protection hidden="1"/>
    </xf>
    <xf numFmtId="49" fontId="3" fillId="3" borderId="7" xfId="0" applyNumberFormat="1" applyFont="1" applyFill="1" applyBorder="1" applyAlignment="1" applyProtection="1">
      <alignment horizontal="center" vertical="center"/>
      <protection hidden="1"/>
    </xf>
    <xf numFmtId="49" fontId="3" fillId="7" borderId="10" xfId="0" applyNumberFormat="1" applyFont="1" applyFill="1" applyBorder="1" applyAlignment="1" applyProtection="1">
      <alignment horizontal="center" vertical="center" readingOrder="2"/>
      <protection hidden="1"/>
    </xf>
    <xf numFmtId="0" fontId="3" fillId="3" borderId="8" xfId="0" applyNumberFormat="1" applyFont="1" applyFill="1" applyBorder="1" applyAlignment="1" applyProtection="1">
      <alignment horizontal="center" vertical="center" wrapText="1" readingOrder="2"/>
      <protection hidden="1"/>
    </xf>
    <xf numFmtId="0" fontId="4" fillId="5" borderId="0" xfId="0" applyFont="1" applyFill="1" applyProtection="1">
      <protection hidden="1"/>
    </xf>
    <xf numFmtId="0" fontId="4" fillId="0" borderId="0" xfId="0" applyFont="1" applyBorder="1" applyProtection="1">
      <protection hidden="1"/>
    </xf>
    <xf numFmtId="0" fontId="3" fillId="0" borderId="0" xfId="0" applyFont="1" applyBorder="1" applyAlignment="1" applyProtection="1">
      <protection hidden="1"/>
    </xf>
    <xf numFmtId="0" fontId="3" fillId="3" borderId="4" xfId="0" applyFont="1" applyFill="1" applyBorder="1" applyAlignment="1" applyProtection="1">
      <alignment horizontal="center" vertical="center" wrapText="1"/>
      <protection hidden="1"/>
    </xf>
    <xf numFmtId="0" fontId="5" fillId="10" borderId="30" xfId="0" applyFont="1" applyFill="1" applyBorder="1" applyAlignment="1" applyProtection="1">
      <alignment horizontal="right" vertical="center" wrapText="1" readingOrder="2"/>
      <protection hidden="1"/>
    </xf>
    <xf numFmtId="1" fontId="6" fillId="10" borderId="35" xfId="0" applyNumberFormat="1" applyFont="1" applyFill="1" applyBorder="1" applyAlignment="1" applyProtection="1">
      <alignment horizontal="center" vertical="center" wrapText="1" readingOrder="2"/>
      <protection hidden="1"/>
    </xf>
    <xf numFmtId="0" fontId="1" fillId="2" borderId="14" xfId="1" applyFill="1" applyBorder="1" applyAlignment="1" applyProtection="1">
      <alignment horizontal="center" vertical="center" wrapText="1"/>
      <protection locked="0"/>
    </xf>
    <xf numFmtId="0" fontId="4" fillId="0" borderId="0" xfId="0" applyFont="1" applyAlignment="1">
      <alignment wrapText="1"/>
    </xf>
    <xf numFmtId="0" fontId="3" fillId="0" borderId="0" xfId="0" applyFont="1"/>
    <xf numFmtId="0" fontId="3" fillId="2" borderId="12" xfId="0" applyFont="1" applyFill="1" applyBorder="1" applyAlignment="1" applyProtection="1">
      <alignment horizontal="center" vertical="center" wrapText="1"/>
      <protection hidden="1"/>
    </xf>
    <xf numFmtId="0" fontId="3" fillId="8" borderId="28" xfId="0" applyFont="1" applyFill="1" applyBorder="1" applyAlignment="1">
      <alignment horizontal="center" vertical="center" wrapText="1"/>
    </xf>
    <xf numFmtId="0" fontId="3" fillId="0" borderId="8" xfId="0" applyFont="1" applyBorder="1" applyAlignment="1">
      <alignment horizontal="center"/>
    </xf>
    <xf numFmtId="0" fontId="3" fillId="13" borderId="26" xfId="0" applyFont="1" applyFill="1" applyBorder="1" applyAlignment="1" applyProtection="1">
      <alignment horizontal="center" vertical="center"/>
      <protection hidden="1"/>
    </xf>
    <xf numFmtId="0" fontId="4" fillId="7" borderId="11" xfId="0" applyFont="1" applyFill="1" applyBorder="1" applyAlignment="1" applyProtection="1">
      <alignment horizontal="right" vertical="center" wrapText="1" readingOrder="2"/>
      <protection hidden="1"/>
    </xf>
    <xf numFmtId="9" fontId="4" fillId="0" borderId="0" xfId="2" applyFont="1"/>
    <xf numFmtId="0" fontId="4" fillId="8" borderId="34" xfId="0" applyFont="1" applyFill="1" applyBorder="1" applyAlignment="1">
      <alignment horizontal="center" vertical="center" wrapText="1"/>
    </xf>
    <xf numFmtId="0" fontId="0" fillId="0" borderId="18" xfId="0" applyBorder="1"/>
    <xf numFmtId="0" fontId="0" fillId="0" borderId="0" xfId="0" applyBorder="1"/>
    <xf numFmtId="0" fontId="3" fillId="6" borderId="2" xfId="0" applyFont="1" applyFill="1" applyBorder="1" applyAlignment="1" applyProtection="1">
      <alignment vertical="center"/>
      <protection hidden="1"/>
    </xf>
    <xf numFmtId="0" fontId="3" fillId="6" borderId="26" xfId="0" applyFont="1" applyFill="1" applyBorder="1" applyAlignment="1" applyProtection="1">
      <alignment vertical="center"/>
      <protection hidden="1"/>
    </xf>
    <xf numFmtId="0" fontId="7" fillId="15" borderId="11" xfId="0" applyFont="1" applyFill="1" applyBorder="1" applyAlignment="1" applyProtection="1">
      <alignment vertical="center"/>
      <protection hidden="1"/>
    </xf>
    <xf numFmtId="0" fontId="3" fillId="8" borderId="6" xfId="0" applyFont="1" applyFill="1" applyBorder="1" applyAlignment="1">
      <alignment horizontal="center" wrapText="1"/>
    </xf>
    <xf numFmtId="0" fontId="3" fillId="18" borderId="14" xfId="0" applyFont="1" applyFill="1" applyBorder="1" applyAlignment="1" applyProtection="1">
      <alignment horizontal="center" vertical="center"/>
      <protection hidden="1"/>
    </xf>
    <xf numFmtId="0" fontId="4" fillId="0" borderId="0" xfId="0" applyFont="1" applyAlignment="1">
      <alignment vertical="center"/>
    </xf>
    <xf numFmtId="165" fontId="4" fillId="17" borderId="12" xfId="0" applyNumberFormat="1" applyFont="1" applyFill="1" applyBorder="1" applyAlignment="1">
      <alignment horizontal="center" vertical="center" wrapText="1"/>
    </xf>
    <xf numFmtId="165" fontId="4" fillId="17" borderId="14" xfId="0" applyNumberFormat="1" applyFont="1" applyFill="1" applyBorder="1" applyAlignment="1">
      <alignment horizontal="center" vertical="center" wrapText="1"/>
    </xf>
    <xf numFmtId="0" fontId="5" fillId="8" borderId="25" xfId="0" applyFont="1" applyFill="1" applyBorder="1" applyAlignment="1" applyProtection="1">
      <alignment horizontal="center" vertical="center" wrapText="1" readingOrder="2"/>
      <protection hidden="1"/>
    </xf>
    <xf numFmtId="0" fontId="5" fillId="8" borderId="29" xfId="0" applyFont="1" applyFill="1" applyBorder="1" applyAlignment="1" applyProtection="1">
      <alignment horizontal="center" vertical="center" wrapText="1" readingOrder="2"/>
      <protection hidden="1"/>
    </xf>
    <xf numFmtId="0" fontId="5" fillId="8" borderId="34" xfId="0" applyFont="1" applyFill="1" applyBorder="1" applyAlignment="1" applyProtection="1">
      <alignment horizontal="center" vertical="center" wrapText="1" readingOrder="2"/>
      <protection hidden="1"/>
    </xf>
    <xf numFmtId="0" fontId="3" fillId="0" borderId="14" xfId="0" applyFont="1" applyBorder="1" applyAlignment="1">
      <alignment horizontal="center" vertical="center" wrapText="1"/>
    </xf>
    <xf numFmtId="2" fontId="8" fillId="9" borderId="25" xfId="0" applyNumberFormat="1" applyFont="1" applyFill="1" applyBorder="1" applyAlignment="1" applyProtection="1">
      <alignment horizontal="center" vertical="center" wrapText="1" readingOrder="2"/>
      <protection hidden="1"/>
    </xf>
    <xf numFmtId="2" fontId="6" fillId="9" borderId="34" xfId="0" applyNumberFormat="1" applyFont="1" applyFill="1" applyBorder="1" applyAlignment="1" applyProtection="1">
      <alignment horizontal="right" vertical="center" wrapText="1" readingOrder="2"/>
      <protection hidden="1"/>
    </xf>
    <xf numFmtId="2" fontId="6" fillId="9" borderId="34" xfId="0" applyNumberFormat="1" applyFont="1" applyFill="1" applyBorder="1" applyAlignment="1" applyProtection="1">
      <alignment horizontal="center" vertical="center" wrapText="1" readingOrder="2"/>
      <protection hidden="1"/>
    </xf>
    <xf numFmtId="2" fontId="5" fillId="9" borderId="29" xfId="0" applyNumberFormat="1" applyFont="1" applyFill="1" applyBorder="1" applyAlignment="1" applyProtection="1">
      <alignment vertical="center" wrapText="1" readingOrder="2"/>
      <protection hidden="1"/>
    </xf>
    <xf numFmtId="0" fontId="5" fillId="8" borderId="38" xfId="0" applyFont="1" applyFill="1" applyBorder="1" applyAlignment="1" applyProtection="1">
      <alignment horizontal="center" vertical="center" wrapText="1" readingOrder="2"/>
      <protection hidden="1"/>
    </xf>
    <xf numFmtId="0" fontId="9" fillId="11" borderId="4" xfId="0" applyFont="1" applyFill="1" applyBorder="1" applyAlignment="1" applyProtection="1">
      <alignment horizontal="center" vertical="center" wrapText="1" readingOrder="2"/>
      <protection hidden="1"/>
    </xf>
    <xf numFmtId="0" fontId="8" fillId="12" borderId="8" xfId="0" applyFont="1" applyFill="1" applyBorder="1" applyAlignment="1" applyProtection="1">
      <alignment horizontal="center" vertical="center" wrapText="1" readingOrder="2"/>
      <protection hidden="1"/>
    </xf>
    <xf numFmtId="0" fontId="3" fillId="9" borderId="8" xfId="0" applyFont="1" applyFill="1" applyBorder="1" applyAlignment="1">
      <alignment wrapText="1"/>
    </xf>
    <xf numFmtId="0" fontId="3" fillId="9" borderId="19" xfId="0" applyFont="1" applyFill="1" applyBorder="1" applyAlignment="1">
      <alignment wrapText="1"/>
    </xf>
    <xf numFmtId="49" fontId="3" fillId="3" borderId="1" xfId="0" applyNumberFormat="1" applyFont="1" applyFill="1" applyBorder="1" applyAlignment="1" applyProtection="1">
      <alignment horizontal="center" vertical="center" wrapText="1"/>
      <protection hidden="1"/>
    </xf>
    <xf numFmtId="49" fontId="3" fillId="3" borderId="3" xfId="0" applyNumberFormat="1" applyFont="1" applyFill="1" applyBorder="1" applyAlignment="1" applyProtection="1">
      <alignment horizontal="center" vertical="center"/>
      <protection hidden="1"/>
    </xf>
    <xf numFmtId="49" fontId="3" fillId="7" borderId="30" xfId="0" applyNumberFormat="1" applyFont="1" applyFill="1" applyBorder="1" applyAlignment="1" applyProtection="1">
      <alignment horizontal="center" vertical="center" readingOrder="2"/>
      <protection hidden="1"/>
    </xf>
    <xf numFmtId="0" fontId="12" fillId="10" borderId="29" xfId="0" applyFont="1" applyFill="1" applyBorder="1" applyAlignment="1" applyProtection="1">
      <alignment horizontal="right" vertical="center" wrapText="1" readingOrder="2"/>
      <protection hidden="1"/>
    </xf>
    <xf numFmtId="0" fontId="10" fillId="8" borderId="33" xfId="0" applyFont="1" applyFill="1" applyBorder="1" applyAlignment="1">
      <alignment horizontal="center" vertical="center"/>
    </xf>
    <xf numFmtId="0" fontId="10" fillId="8" borderId="31" xfId="0" applyFont="1" applyFill="1" applyBorder="1" applyAlignment="1">
      <alignment vertical="center"/>
    </xf>
    <xf numFmtId="0" fontId="3" fillId="16" borderId="8" xfId="0" applyFont="1" applyFill="1" applyBorder="1" applyAlignment="1">
      <alignment horizontal="center"/>
    </xf>
    <xf numFmtId="9" fontId="13" fillId="10" borderId="38" xfId="2" applyFont="1" applyFill="1" applyBorder="1" applyAlignment="1" applyProtection="1">
      <alignment horizontal="center" vertical="center" wrapText="1" readingOrder="2"/>
      <protection hidden="1"/>
    </xf>
    <xf numFmtId="0" fontId="10" fillId="8" borderId="22" xfId="0" applyFont="1" applyFill="1" applyBorder="1" applyAlignment="1">
      <alignment vertical="center"/>
    </xf>
    <xf numFmtId="1" fontId="6" fillId="10" borderId="30" xfId="0" applyNumberFormat="1" applyFont="1" applyFill="1" applyBorder="1" applyAlignment="1" applyProtection="1">
      <alignment horizontal="center" vertical="center" wrapText="1" readingOrder="2"/>
      <protection hidden="1"/>
    </xf>
    <xf numFmtId="1" fontId="6" fillId="10" borderId="30" xfId="0" applyNumberFormat="1" applyFont="1" applyFill="1" applyBorder="1" applyAlignment="1" applyProtection="1">
      <alignment vertical="center" wrapText="1" readingOrder="2"/>
      <protection hidden="1"/>
    </xf>
    <xf numFmtId="0" fontId="3" fillId="9" borderId="3" xfId="0" applyFont="1" applyFill="1" applyBorder="1" applyAlignment="1">
      <alignment horizontal="center" vertical="center"/>
    </xf>
    <xf numFmtId="0" fontId="3" fillId="16" borderId="8" xfId="0" applyFont="1" applyFill="1" applyBorder="1" applyAlignment="1">
      <alignment horizontal="center" wrapText="1"/>
    </xf>
    <xf numFmtId="0" fontId="3" fillId="9" borderId="8" xfId="0" applyFont="1" applyFill="1" applyBorder="1" applyAlignment="1">
      <alignment horizontal="center" wrapText="1"/>
    </xf>
    <xf numFmtId="9" fontId="10" fillId="8" borderId="40" xfId="2" applyFont="1" applyFill="1" applyBorder="1" applyAlignment="1">
      <alignment horizontal="center" vertical="center"/>
    </xf>
    <xf numFmtId="0" fontId="3" fillId="9" borderId="21" xfId="0" applyFont="1" applyFill="1" applyBorder="1" applyAlignment="1">
      <alignment horizontal="center" vertical="center"/>
    </xf>
    <xf numFmtId="0" fontId="6" fillId="10" borderId="29" xfId="0" applyFont="1" applyFill="1" applyBorder="1" applyAlignment="1" applyProtection="1">
      <alignment horizontal="right" vertical="center" wrapText="1" readingOrder="2"/>
      <protection hidden="1"/>
    </xf>
    <xf numFmtId="0" fontId="3" fillId="8" borderId="33" xfId="0" applyFont="1" applyFill="1" applyBorder="1" applyAlignment="1">
      <alignment horizontal="center" vertical="center"/>
    </xf>
    <xf numFmtId="0" fontId="4" fillId="0" borderId="0" xfId="0" applyFont="1" applyAlignment="1">
      <alignment horizontal="center"/>
    </xf>
    <xf numFmtId="0" fontId="5" fillId="10" borderId="30" xfId="0" applyFont="1" applyFill="1" applyBorder="1" applyAlignment="1" applyProtection="1">
      <alignment horizontal="center" vertical="center" wrapText="1" readingOrder="2"/>
      <protection hidden="1"/>
    </xf>
    <xf numFmtId="9" fontId="6" fillId="10" borderId="38" xfId="2" applyFont="1" applyFill="1" applyBorder="1" applyAlignment="1" applyProtection="1">
      <alignment horizontal="center" vertical="center" wrapText="1" readingOrder="2"/>
      <protection hidden="1"/>
    </xf>
    <xf numFmtId="0" fontId="3" fillId="8" borderId="22" xfId="0" applyFont="1" applyFill="1" applyBorder="1" applyAlignment="1">
      <alignment vertical="center"/>
    </xf>
    <xf numFmtId="9" fontId="3" fillId="8" borderId="40" xfId="2" applyFont="1" applyFill="1" applyBorder="1" applyAlignment="1">
      <alignment horizontal="center" vertical="center"/>
    </xf>
    <xf numFmtId="0" fontId="3" fillId="8" borderId="31" xfId="0" applyFont="1" applyFill="1" applyBorder="1" applyAlignment="1">
      <alignment horizontal="center" vertical="center"/>
    </xf>
    <xf numFmtId="1" fontId="3" fillId="19" borderId="5" xfId="2" applyNumberFormat="1" applyFont="1" applyFill="1" applyBorder="1" applyAlignment="1">
      <alignment horizontal="center" vertical="center"/>
    </xf>
    <xf numFmtId="0" fontId="10" fillId="19" borderId="7" xfId="2" applyNumberFormat="1" applyFont="1" applyFill="1" applyBorder="1" applyAlignment="1">
      <alignment horizontal="center" vertical="center"/>
    </xf>
    <xf numFmtId="0" fontId="3" fillId="0" borderId="7" xfId="0" applyFont="1" applyBorder="1" applyAlignment="1" applyProtection="1">
      <alignment horizontal="center" vertical="center"/>
      <protection hidden="1"/>
    </xf>
    <xf numFmtId="0" fontId="4" fillId="7" borderId="11" xfId="0" applyFont="1" applyFill="1" applyBorder="1" applyAlignment="1" applyProtection="1">
      <alignment horizontal="right" wrapText="1" readingOrder="2"/>
      <protection hidden="1"/>
    </xf>
    <xf numFmtId="0" fontId="4" fillId="7" borderId="30" xfId="0" applyFont="1" applyFill="1" applyBorder="1" applyAlignment="1" applyProtection="1">
      <alignment horizontal="right" vertical="center" wrapText="1" readingOrder="2"/>
      <protection hidden="1"/>
    </xf>
    <xf numFmtId="2" fontId="6" fillId="9" borderId="29" xfId="0" applyNumberFormat="1" applyFont="1" applyFill="1" applyBorder="1" applyAlignment="1" applyProtection="1">
      <alignment vertical="center" wrapText="1" readingOrder="2"/>
      <protection hidden="1"/>
    </xf>
    <xf numFmtId="9" fontId="8" fillId="13" borderId="30" xfId="2" applyFont="1" applyFill="1" applyBorder="1" applyAlignment="1" applyProtection="1">
      <alignment horizontal="center" vertical="center" wrapText="1" readingOrder="2"/>
      <protection hidden="1"/>
    </xf>
    <xf numFmtId="2" fontId="6" fillId="9" borderId="29" xfId="0" applyNumberFormat="1" applyFont="1" applyFill="1" applyBorder="1" applyAlignment="1" applyProtection="1">
      <alignment horizontal="center" vertical="center" wrapText="1" readingOrder="2"/>
      <protection hidden="1"/>
    </xf>
    <xf numFmtId="0" fontId="8" fillId="13" borderId="4" xfId="0" applyFont="1" applyFill="1" applyBorder="1" applyAlignment="1" applyProtection="1">
      <alignment horizontal="center" vertical="center" wrapText="1" readingOrder="2"/>
      <protection hidden="1"/>
    </xf>
    <xf numFmtId="9" fontId="11" fillId="13" borderId="30" xfId="2" applyFont="1" applyFill="1" applyBorder="1" applyAlignment="1" applyProtection="1">
      <alignment horizontal="center" vertical="center" wrapText="1" readingOrder="2"/>
      <protection hidden="1"/>
    </xf>
    <xf numFmtId="0" fontId="5" fillId="10" borderId="41" xfId="0" applyFont="1" applyFill="1" applyBorder="1" applyAlignment="1" applyProtection="1">
      <alignment horizontal="center" vertical="center" wrapText="1" readingOrder="2"/>
      <protection hidden="1"/>
    </xf>
    <xf numFmtId="0" fontId="6" fillId="10" borderId="41" xfId="0" applyFont="1" applyFill="1" applyBorder="1" applyAlignment="1" applyProtection="1">
      <alignment horizontal="right" vertical="center" wrapText="1" readingOrder="2"/>
      <protection hidden="1"/>
    </xf>
    <xf numFmtId="9" fontId="6" fillId="10" borderId="42" xfId="2" applyNumberFormat="1" applyFont="1" applyFill="1" applyBorder="1" applyAlignment="1" applyProtection="1">
      <alignment horizontal="center" vertical="center" wrapText="1" readingOrder="2"/>
      <protection hidden="1"/>
    </xf>
    <xf numFmtId="0" fontId="7" fillId="4" borderId="4" xfId="0" applyFont="1" applyFill="1" applyBorder="1" applyAlignment="1" applyProtection="1">
      <alignment horizontal="center" vertical="center"/>
      <protection hidden="1"/>
    </xf>
    <xf numFmtId="0" fontId="7" fillId="4" borderId="20" xfId="0" applyFont="1" applyFill="1" applyBorder="1" applyAlignment="1" applyProtection="1">
      <alignment horizontal="center" vertical="center"/>
      <protection hidden="1"/>
    </xf>
    <xf numFmtId="0" fontId="3" fillId="2" borderId="1" xfId="0" applyFont="1" applyFill="1" applyBorder="1" applyAlignment="1" applyProtection="1">
      <alignment horizontal="center" readingOrder="2"/>
      <protection hidden="1"/>
    </xf>
    <xf numFmtId="0" fontId="3" fillId="2" borderId="21" xfId="0" applyFont="1" applyFill="1" applyBorder="1" applyAlignment="1" applyProtection="1">
      <alignment horizontal="center" readingOrder="2"/>
      <protection hidden="1"/>
    </xf>
    <xf numFmtId="0" fontId="3" fillId="2" borderId="18" xfId="0" applyFont="1" applyFill="1" applyBorder="1" applyAlignment="1" applyProtection="1">
      <alignment horizontal="center" readingOrder="2"/>
      <protection hidden="1"/>
    </xf>
    <xf numFmtId="0" fontId="3" fillId="2" borderId="23" xfId="0" applyFont="1" applyFill="1" applyBorder="1" applyAlignment="1" applyProtection="1">
      <alignment horizontal="center" readingOrder="2"/>
      <protection hidden="1"/>
    </xf>
    <xf numFmtId="0" fontId="3" fillId="2" borderId="4" xfId="0" applyFont="1" applyFill="1" applyBorder="1" applyAlignment="1" applyProtection="1">
      <alignment horizontal="center" readingOrder="2"/>
      <protection hidden="1"/>
    </xf>
    <xf numFmtId="0" fontId="3" fillId="2" borderId="22" xfId="0" applyFont="1" applyFill="1" applyBorder="1" applyAlignment="1" applyProtection="1">
      <alignment horizontal="center" readingOrder="2"/>
      <protection hidden="1"/>
    </xf>
    <xf numFmtId="0" fontId="3" fillId="2" borderId="15" xfId="0" applyFont="1" applyFill="1" applyBorder="1" applyAlignment="1" applyProtection="1">
      <alignment horizontal="center" vertical="center" wrapText="1"/>
      <protection hidden="1"/>
    </xf>
    <xf numFmtId="0" fontId="3" fillId="2" borderId="12" xfId="0" applyFont="1" applyFill="1" applyBorder="1" applyAlignment="1" applyProtection="1">
      <alignment horizontal="center" vertical="center" wrapText="1"/>
      <protection hidden="1"/>
    </xf>
    <xf numFmtId="0" fontId="3" fillId="2" borderId="16" xfId="0" applyFont="1" applyFill="1" applyBorder="1" applyAlignment="1" applyProtection="1">
      <alignment horizontal="center" vertical="center" readingOrder="2"/>
      <protection hidden="1"/>
    </xf>
    <xf numFmtId="0" fontId="3" fillId="2" borderId="13" xfId="0" applyFont="1" applyFill="1" applyBorder="1" applyAlignment="1" applyProtection="1">
      <alignment horizontal="center" vertical="center" readingOrder="2"/>
      <protection hidden="1"/>
    </xf>
    <xf numFmtId="49" fontId="3" fillId="3" borderId="3" xfId="0" applyNumberFormat="1" applyFont="1" applyFill="1" applyBorder="1" applyAlignment="1" applyProtection="1">
      <alignment horizontal="center" vertical="center" wrapText="1"/>
      <protection hidden="1"/>
    </xf>
    <xf numFmtId="49" fontId="3" fillId="3" borderId="6" xfId="0" applyNumberFormat="1" applyFont="1" applyFill="1" applyBorder="1" applyAlignment="1" applyProtection="1">
      <alignment horizontal="center" vertical="center" wrapText="1"/>
      <protection hidden="1"/>
    </xf>
    <xf numFmtId="0" fontId="3" fillId="3" borderId="8" xfId="0" applyFont="1" applyFill="1" applyBorder="1" applyAlignment="1" applyProtection="1">
      <alignment horizontal="center" vertical="center" wrapText="1"/>
      <protection locked="0"/>
    </xf>
    <xf numFmtId="0" fontId="3" fillId="3" borderId="9" xfId="0" applyFont="1" applyFill="1" applyBorder="1" applyAlignment="1" applyProtection="1">
      <alignment horizontal="center" vertical="center" wrapText="1"/>
      <protection locked="0"/>
    </xf>
    <xf numFmtId="0" fontId="3" fillId="3" borderId="8" xfId="0" applyFont="1" applyFill="1" applyBorder="1" applyAlignment="1" applyProtection="1">
      <alignment horizontal="center" vertical="center" wrapText="1"/>
      <protection hidden="1"/>
    </xf>
    <xf numFmtId="0" fontId="3" fillId="3" borderId="9" xfId="0" applyFont="1" applyFill="1" applyBorder="1" applyAlignment="1" applyProtection="1">
      <alignment horizontal="center" vertical="center" wrapText="1"/>
      <protection hidden="1"/>
    </xf>
    <xf numFmtId="49" fontId="3" fillId="3" borderId="39" xfId="0" applyNumberFormat="1" applyFont="1" applyFill="1" applyBorder="1" applyAlignment="1" applyProtection="1">
      <alignment horizontal="center" vertical="center" wrapText="1"/>
      <protection hidden="1"/>
    </xf>
    <xf numFmtId="49" fontId="3" fillId="3" borderId="41" xfId="0" applyNumberFormat="1" applyFont="1" applyFill="1" applyBorder="1" applyAlignment="1" applyProtection="1">
      <alignment horizontal="center" vertical="center" wrapText="1"/>
      <protection hidden="1"/>
    </xf>
    <xf numFmtId="49" fontId="3" fillId="3" borderId="33" xfId="0" applyNumberFormat="1" applyFont="1" applyFill="1" applyBorder="1" applyAlignment="1" applyProtection="1">
      <alignment horizontal="center" vertical="center" wrapText="1"/>
      <protection hidden="1"/>
    </xf>
    <xf numFmtId="49" fontId="3" fillId="3" borderId="17" xfId="0" applyNumberFormat="1" applyFont="1" applyFill="1" applyBorder="1" applyAlignment="1" applyProtection="1">
      <alignment horizontal="center" vertical="center" wrapText="1"/>
      <protection hidden="1"/>
    </xf>
    <xf numFmtId="49" fontId="3" fillId="3" borderId="0" xfId="0" applyNumberFormat="1" applyFont="1" applyFill="1" applyBorder="1" applyAlignment="1" applyProtection="1">
      <alignment horizontal="center" vertical="center" wrapText="1"/>
      <protection hidden="1"/>
    </xf>
    <xf numFmtId="2" fontId="9" fillId="11" borderId="4" xfId="0" applyNumberFormat="1" applyFont="1" applyFill="1" applyBorder="1" applyAlignment="1" applyProtection="1">
      <alignment horizontal="center" vertical="center" wrapText="1" readingOrder="2"/>
      <protection hidden="1"/>
    </xf>
    <xf numFmtId="2" fontId="9" fillId="11" borderId="22" xfId="0" applyNumberFormat="1" applyFont="1" applyFill="1" applyBorder="1" applyAlignment="1" applyProtection="1">
      <alignment horizontal="center" vertical="center" wrapText="1" readingOrder="2"/>
      <protection hidden="1"/>
    </xf>
    <xf numFmtId="0" fontId="3" fillId="0" borderId="7" xfId="0" applyFont="1" applyBorder="1" applyAlignment="1" applyProtection="1">
      <alignment horizontal="center" vertical="center"/>
      <protection hidden="1"/>
    </xf>
    <xf numFmtId="0" fontId="5" fillId="8" borderId="27" xfId="0" applyFont="1" applyFill="1" applyBorder="1" applyAlignment="1" applyProtection="1">
      <alignment horizontal="center" vertical="center" wrapText="1" readingOrder="2"/>
      <protection hidden="1"/>
    </xf>
    <xf numFmtId="0" fontId="5" fillId="8" borderId="24" xfId="0" applyFont="1" applyFill="1" applyBorder="1" applyAlignment="1" applyProtection="1">
      <alignment horizontal="center" vertical="center" wrapText="1" readingOrder="2"/>
      <protection hidden="1"/>
    </xf>
    <xf numFmtId="0" fontId="8" fillId="8" borderId="34" xfId="0" applyNumberFormat="1" applyFont="1" applyFill="1" applyBorder="1" applyAlignment="1" applyProtection="1">
      <alignment horizontal="center" vertical="center" wrapText="1" readingOrder="2"/>
      <protection hidden="1"/>
    </xf>
    <xf numFmtId="0" fontId="8" fillId="8" borderId="25" xfId="0" applyNumberFormat="1" applyFont="1" applyFill="1" applyBorder="1" applyAlignment="1" applyProtection="1">
      <alignment horizontal="center" vertical="center" wrapText="1" readingOrder="2"/>
      <protection hidden="1"/>
    </xf>
    <xf numFmtId="2" fontId="9" fillId="11" borderId="20" xfId="0" applyNumberFormat="1" applyFont="1" applyFill="1" applyBorder="1" applyAlignment="1" applyProtection="1">
      <alignment horizontal="center" vertical="center" wrapText="1" readingOrder="2"/>
      <protection hidden="1"/>
    </xf>
    <xf numFmtId="0" fontId="3" fillId="0" borderId="19" xfId="0" applyFont="1" applyBorder="1" applyAlignment="1" applyProtection="1">
      <alignment horizontal="center" vertical="center"/>
      <protection hidden="1"/>
    </xf>
    <xf numFmtId="0" fontId="3" fillId="0" borderId="8" xfId="0" applyFont="1" applyBorder="1" applyAlignment="1" applyProtection="1">
      <alignment horizontal="center" vertical="center"/>
      <protection hidden="1"/>
    </xf>
    <xf numFmtId="0" fontId="5" fillId="8" borderId="36" xfId="0" applyFont="1" applyFill="1" applyBorder="1" applyAlignment="1" applyProtection="1">
      <alignment horizontal="center" vertical="center" wrapText="1" readingOrder="2"/>
      <protection hidden="1"/>
    </xf>
    <xf numFmtId="0" fontId="5" fillId="8" borderId="37" xfId="0" applyFont="1" applyFill="1" applyBorder="1" applyAlignment="1" applyProtection="1">
      <alignment horizontal="center" vertical="center" wrapText="1" readingOrder="2"/>
      <protection hidden="1"/>
    </xf>
    <xf numFmtId="0" fontId="8" fillId="8" borderId="29" xfId="0" applyNumberFormat="1" applyFont="1" applyFill="1" applyBorder="1" applyAlignment="1" applyProtection="1">
      <alignment horizontal="center" vertical="center" wrapText="1" readingOrder="2"/>
      <protection hidden="1"/>
    </xf>
    <xf numFmtId="0" fontId="8" fillId="8" borderId="38" xfId="0" applyNumberFormat="1" applyFont="1" applyFill="1" applyBorder="1" applyAlignment="1" applyProtection="1">
      <alignment horizontal="center" vertical="center" wrapText="1" readingOrder="2"/>
      <protection hidden="1"/>
    </xf>
    <xf numFmtId="0" fontId="5" fillId="8" borderId="25" xfId="0" applyFont="1" applyFill="1" applyBorder="1" applyAlignment="1" applyProtection="1">
      <alignment horizontal="center" vertical="center" wrapText="1" readingOrder="2"/>
      <protection hidden="1"/>
    </xf>
    <xf numFmtId="0" fontId="5" fillId="8" borderId="29" xfId="0" applyFont="1" applyFill="1" applyBorder="1" applyAlignment="1" applyProtection="1">
      <alignment horizontal="center" vertical="center" wrapText="1" readingOrder="2"/>
      <protection hidden="1"/>
    </xf>
    <xf numFmtId="0" fontId="5" fillId="13" borderId="37" xfId="0" applyFont="1" applyFill="1" applyBorder="1" applyAlignment="1" applyProtection="1">
      <alignment horizontal="center" vertical="center" wrapText="1" readingOrder="2"/>
      <protection hidden="1"/>
    </xf>
    <xf numFmtId="0" fontId="5" fillId="13" borderId="38" xfId="0" applyFont="1" applyFill="1" applyBorder="1" applyAlignment="1" applyProtection="1">
      <alignment horizontal="center" vertical="center" wrapText="1" readingOrder="2"/>
      <protection hidden="1"/>
    </xf>
    <xf numFmtId="0" fontId="3" fillId="9" borderId="17" xfId="0" applyFont="1" applyFill="1" applyBorder="1" applyAlignment="1">
      <alignment horizontal="center" vertical="center"/>
    </xf>
    <xf numFmtId="0" fontId="3" fillId="9" borderId="0" xfId="0" applyFont="1" applyFill="1" applyBorder="1" applyAlignment="1">
      <alignment horizontal="center" vertical="center"/>
    </xf>
    <xf numFmtId="0" fontId="3" fillId="16" borderId="8" xfId="0" applyFont="1" applyFill="1" applyBorder="1" applyAlignment="1">
      <alignment horizontal="center"/>
    </xf>
    <xf numFmtId="0" fontId="3" fillId="16" borderId="19" xfId="0" applyFont="1" applyFill="1" applyBorder="1" applyAlignment="1">
      <alignment horizontal="center"/>
    </xf>
    <xf numFmtId="0" fontId="3" fillId="16" borderId="9" xfId="0" applyFont="1" applyFill="1" applyBorder="1" applyAlignment="1">
      <alignment horizontal="center"/>
    </xf>
    <xf numFmtId="0" fontId="3" fillId="16" borderId="8" xfId="0" applyFont="1" applyFill="1" applyBorder="1" applyAlignment="1">
      <alignment horizontal="center" vertical="center" wrapText="1"/>
    </xf>
    <xf numFmtId="0" fontId="3" fillId="16" borderId="19" xfId="0" applyFont="1" applyFill="1" applyBorder="1" applyAlignment="1">
      <alignment horizontal="center" vertical="center" wrapText="1"/>
    </xf>
    <xf numFmtId="0" fontId="3" fillId="16" borderId="9" xfId="0" applyFont="1" applyFill="1" applyBorder="1" applyAlignment="1">
      <alignment horizontal="center" vertical="center" wrapText="1"/>
    </xf>
    <xf numFmtId="0" fontId="4" fillId="20" borderId="10" xfId="0" applyFont="1" applyFill="1" applyBorder="1" applyAlignment="1" applyProtection="1">
      <alignment horizontal="center" vertical="center" wrapText="1"/>
      <protection locked="0"/>
    </xf>
    <xf numFmtId="2" fontId="8" fillId="20" borderId="25" xfId="0" applyNumberFormat="1" applyFont="1" applyFill="1" applyBorder="1" applyAlignment="1" applyProtection="1">
      <alignment horizontal="center" vertical="center" wrapText="1" readingOrder="2"/>
      <protection hidden="1"/>
    </xf>
  </cellXfs>
  <cellStyles count="3">
    <cellStyle name="Normal" xfId="0" builtinId="0"/>
    <cellStyle name="Percent" xfId="2" builtinId="5"/>
    <cellStyle name="היפר-קישור" xfId="1" builtinId="8"/>
  </cellStyles>
  <dxfs count="71">
    <dxf>
      <font>
        <color rgb="FF006100"/>
      </font>
      <fill>
        <patternFill>
          <bgColor rgb="FFC6EFCE"/>
        </patternFill>
      </fill>
    </dxf>
    <dxf>
      <font>
        <color rgb="FF9C0006"/>
      </font>
      <fill>
        <patternFill>
          <bgColor rgb="FFFFC7CE"/>
        </patternFill>
      </fill>
    </dxf>
    <dxf>
      <fill>
        <patternFill>
          <bgColor theme="6" tint="0.39994506668294322"/>
        </patternFill>
      </fill>
    </dxf>
    <dxf>
      <fill>
        <patternFill>
          <bgColor theme="5" tint="0.3999450666829432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FFFF99"/>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48"/>
  <sheetViews>
    <sheetView rightToLeft="1" view="pageBreakPreview" zoomScale="90" zoomScaleNormal="90" zoomScaleSheetLayoutView="90" workbookViewId="0">
      <pane xSplit="3" ySplit="9" topLeftCell="D16" activePane="bottomRight" state="frozen"/>
      <selection pane="topRight" activeCell="D1" sqref="D1"/>
      <selection pane="bottomLeft" activeCell="A10" sqref="A10"/>
      <selection pane="bottomRight" activeCell="F22" sqref="F22"/>
    </sheetView>
  </sheetViews>
  <sheetFormatPr defaultColWidth="9" defaultRowHeight="15.75" x14ac:dyDescent="0.25"/>
  <cols>
    <col min="1" max="1" width="1.42578125" style="1" customWidth="1"/>
    <col min="2" max="2" width="14.7109375" style="1" customWidth="1"/>
    <col min="3" max="3" width="10" style="1" customWidth="1"/>
    <col min="4" max="4" width="85.85546875" style="1" customWidth="1"/>
    <col min="5" max="5" width="17.85546875" style="1" customWidth="1"/>
    <col min="6" max="6" width="15.7109375" style="1" customWidth="1"/>
    <col min="7" max="7" width="14.7109375" style="1" customWidth="1"/>
    <col min="8" max="8" width="20.42578125" style="1" customWidth="1"/>
    <col min="9" max="16384" width="9" style="1"/>
  </cols>
  <sheetData>
    <row r="1" spans="2:9" ht="29.25" customHeight="1" thickBot="1" x14ac:dyDescent="0.3">
      <c r="D1" s="30"/>
      <c r="E1" s="29"/>
      <c r="F1" s="29"/>
      <c r="G1" s="29"/>
      <c r="H1" s="29"/>
    </row>
    <row r="2" spans="2:9" ht="18.75" customHeight="1" x14ac:dyDescent="0.25">
      <c r="B2" s="100"/>
      <c r="C2" s="101"/>
      <c r="D2" s="106" t="s">
        <v>13</v>
      </c>
      <c r="E2" s="108">
        <v>1</v>
      </c>
      <c r="F2" s="108">
        <v>2</v>
      </c>
      <c r="G2" s="108">
        <v>3</v>
      </c>
      <c r="H2" s="108">
        <v>4</v>
      </c>
    </row>
    <row r="3" spans="2:9" ht="12" customHeight="1" x14ac:dyDescent="0.25">
      <c r="B3" s="102"/>
      <c r="C3" s="103"/>
      <c r="D3" s="107"/>
      <c r="E3" s="109"/>
      <c r="F3" s="109"/>
      <c r="G3" s="109"/>
      <c r="H3" s="109"/>
    </row>
    <row r="4" spans="2:9" ht="47.25" customHeight="1" x14ac:dyDescent="0.25">
      <c r="B4" s="102"/>
      <c r="C4" s="103"/>
      <c r="D4" s="31" t="s">
        <v>0</v>
      </c>
      <c r="E4" s="13"/>
      <c r="F4" s="13"/>
      <c r="G4" s="13"/>
      <c r="H4" s="13"/>
    </row>
    <row r="5" spans="2:9" x14ac:dyDescent="0.25">
      <c r="B5" s="102"/>
      <c r="C5" s="103"/>
      <c r="D5" s="31" t="s">
        <v>19</v>
      </c>
      <c r="E5" s="13"/>
      <c r="F5" s="13"/>
      <c r="G5" s="13"/>
      <c r="H5" s="13"/>
    </row>
    <row r="6" spans="2:9" x14ac:dyDescent="0.25">
      <c r="B6" s="102"/>
      <c r="C6" s="103"/>
      <c r="D6" s="31" t="s">
        <v>1</v>
      </c>
      <c r="E6" s="14"/>
      <c r="F6" s="14"/>
      <c r="G6" s="14"/>
      <c r="H6" s="14"/>
    </row>
    <row r="7" spans="2:9" ht="16.5" thickBot="1" x14ac:dyDescent="0.3">
      <c r="B7" s="104"/>
      <c r="C7" s="105"/>
      <c r="D7" s="31" t="s">
        <v>2</v>
      </c>
      <c r="E7" s="15"/>
      <c r="F7" s="15"/>
      <c r="G7" s="15"/>
      <c r="H7" s="15"/>
    </row>
    <row r="8" spans="2:9" ht="16.5" thickBot="1" x14ac:dyDescent="0.3">
      <c r="B8" s="16" t="s">
        <v>7</v>
      </c>
      <c r="C8" s="17" t="s">
        <v>3</v>
      </c>
      <c r="D8" s="18" t="s">
        <v>36</v>
      </c>
      <c r="E8" s="28"/>
      <c r="F8" s="28"/>
      <c r="G8" s="28"/>
      <c r="H8" s="28"/>
    </row>
    <row r="9" spans="2:9" ht="16.5" thickBot="1" x14ac:dyDescent="0.3">
      <c r="B9" s="19"/>
      <c r="C9" s="19" t="s">
        <v>46</v>
      </c>
      <c r="D9" s="25" t="s">
        <v>4</v>
      </c>
      <c r="E9" s="114"/>
      <c r="F9" s="115"/>
      <c r="G9" s="115"/>
      <c r="H9" s="115"/>
    </row>
    <row r="10" spans="2:9" ht="19.5" customHeight="1" x14ac:dyDescent="0.25">
      <c r="B10" s="110" t="s">
        <v>8</v>
      </c>
      <c r="C10" s="20" t="s">
        <v>47</v>
      </c>
      <c r="D10" s="88" t="s">
        <v>51</v>
      </c>
      <c r="E10" s="147"/>
      <c r="F10" s="147"/>
      <c r="G10" s="147"/>
      <c r="H10" s="147"/>
    </row>
    <row r="11" spans="2:9" ht="31.5" x14ac:dyDescent="0.25">
      <c r="B11" s="111"/>
      <c r="C11" s="20" t="s">
        <v>48</v>
      </c>
      <c r="D11" s="35" t="s">
        <v>52</v>
      </c>
      <c r="E11" s="147"/>
      <c r="F11" s="147"/>
      <c r="G11" s="147"/>
      <c r="H11" s="147"/>
    </row>
    <row r="12" spans="2:9" ht="31.5" x14ac:dyDescent="0.25">
      <c r="B12" s="111"/>
      <c r="C12" s="20" t="s">
        <v>49</v>
      </c>
      <c r="D12" s="35" t="s">
        <v>53</v>
      </c>
      <c r="E12" s="147"/>
      <c r="F12" s="147"/>
      <c r="G12" s="147"/>
      <c r="H12" s="147"/>
    </row>
    <row r="13" spans="2:9" ht="63.75" thickBot="1" x14ac:dyDescent="0.3">
      <c r="B13" s="111"/>
      <c r="C13" s="20" t="s">
        <v>50</v>
      </c>
      <c r="D13" s="35" t="s">
        <v>54</v>
      </c>
      <c r="E13" s="147"/>
      <c r="F13" s="147"/>
      <c r="G13" s="147"/>
      <c r="H13" s="147"/>
    </row>
    <row r="14" spans="2:9" ht="22.5" customHeight="1" thickBot="1" x14ac:dyDescent="0.3">
      <c r="B14" s="19"/>
      <c r="C14" s="62" t="s">
        <v>55</v>
      </c>
      <c r="D14" s="21" t="s">
        <v>5</v>
      </c>
      <c r="E14" s="112"/>
      <c r="F14" s="113"/>
      <c r="G14" s="113"/>
      <c r="H14" s="113"/>
    </row>
    <row r="15" spans="2:9" ht="49.15" customHeight="1" thickBot="1" x14ac:dyDescent="0.3">
      <c r="B15" s="61" t="s">
        <v>23</v>
      </c>
      <c r="C15" s="63" t="s">
        <v>56</v>
      </c>
      <c r="D15" s="35" t="s">
        <v>38</v>
      </c>
      <c r="E15" s="147"/>
      <c r="F15" s="147"/>
      <c r="G15" s="147"/>
      <c r="H15" s="147"/>
      <c r="I15" s="45"/>
    </row>
    <row r="16" spans="2:9" ht="49.9" customHeight="1" x14ac:dyDescent="0.25">
      <c r="B16" s="116" t="s">
        <v>58</v>
      </c>
      <c r="C16" s="63" t="s">
        <v>57</v>
      </c>
      <c r="D16" s="35" t="s">
        <v>65</v>
      </c>
      <c r="E16" s="147"/>
      <c r="F16" s="147"/>
      <c r="G16" s="147"/>
      <c r="H16" s="147"/>
    </row>
    <row r="17" spans="2:8" ht="49.9" customHeight="1" x14ac:dyDescent="0.25">
      <c r="B17" s="117"/>
      <c r="C17" s="63" t="s">
        <v>59</v>
      </c>
      <c r="D17" s="35" t="s">
        <v>66</v>
      </c>
      <c r="E17" s="147"/>
      <c r="F17" s="147"/>
      <c r="G17" s="147"/>
      <c r="H17" s="147"/>
    </row>
    <row r="18" spans="2:8" ht="49.9" customHeight="1" thickBot="1" x14ac:dyDescent="0.3">
      <c r="B18" s="118"/>
      <c r="C18" s="63" t="s">
        <v>60</v>
      </c>
      <c r="D18" s="35" t="s">
        <v>67</v>
      </c>
      <c r="E18" s="147"/>
      <c r="F18" s="147"/>
      <c r="G18" s="147"/>
      <c r="H18" s="147"/>
    </row>
    <row r="19" spans="2:8" ht="43.9" customHeight="1" x14ac:dyDescent="0.25">
      <c r="B19" s="119" t="s">
        <v>61</v>
      </c>
      <c r="C19" s="63" t="s">
        <v>62</v>
      </c>
      <c r="D19" s="35" t="s">
        <v>68</v>
      </c>
      <c r="E19" s="147"/>
      <c r="F19" s="147"/>
      <c r="G19" s="147"/>
      <c r="H19" s="147"/>
    </row>
    <row r="20" spans="2:8" ht="49.9" customHeight="1" x14ac:dyDescent="0.25">
      <c r="B20" s="120"/>
      <c r="C20" s="63" t="s">
        <v>63</v>
      </c>
      <c r="D20" s="35" t="s">
        <v>69</v>
      </c>
      <c r="E20" s="147"/>
      <c r="F20" s="147"/>
      <c r="G20" s="147"/>
      <c r="H20" s="147"/>
    </row>
    <row r="21" spans="2:8" ht="49.9" customHeight="1" thickBot="1" x14ac:dyDescent="0.3">
      <c r="B21" s="120"/>
      <c r="C21" s="63" t="s">
        <v>64</v>
      </c>
      <c r="D21" s="89" t="s">
        <v>70</v>
      </c>
      <c r="E21" s="147"/>
      <c r="F21" s="147"/>
      <c r="G21" s="147"/>
      <c r="H21" s="147"/>
    </row>
    <row r="22" spans="2:8" ht="16.5" thickBot="1" x14ac:dyDescent="0.3">
      <c r="B22" s="22"/>
      <c r="C22" s="98" t="s">
        <v>6</v>
      </c>
      <c r="D22" s="99"/>
      <c r="E22" s="87" t="str">
        <f>IF(SUM(E10:E21)=11,"V","X")</f>
        <v>X</v>
      </c>
      <c r="F22" s="87" t="str">
        <f t="shared" ref="F22:H22" si="0">IF(SUM(F10:F21)=11,"V","X")</f>
        <v>X</v>
      </c>
      <c r="G22" s="87" t="str">
        <f t="shared" si="0"/>
        <v>X</v>
      </c>
      <c r="H22" s="87" t="str">
        <f t="shared" si="0"/>
        <v>X</v>
      </c>
    </row>
    <row r="24" spans="2:8" ht="46.5" customHeight="1" x14ac:dyDescent="0.25"/>
    <row r="25" spans="2:8" ht="45" customHeight="1" x14ac:dyDescent="0.25"/>
    <row r="32" spans="2:8" x14ac:dyDescent="0.25">
      <c r="C32" s="2"/>
      <c r="D32" s="2"/>
      <c r="E32" s="23"/>
      <c r="F32" s="23"/>
      <c r="G32" s="23"/>
    </row>
    <row r="33" spans="3:7" x14ac:dyDescent="0.25">
      <c r="C33" s="2"/>
      <c r="D33" s="2"/>
      <c r="E33" s="23"/>
      <c r="F33" s="23"/>
      <c r="G33" s="23"/>
    </row>
    <row r="34" spans="3:7" x14ac:dyDescent="0.25">
      <c r="C34" s="2"/>
      <c r="D34" s="2"/>
      <c r="E34" s="23"/>
      <c r="F34" s="23"/>
      <c r="G34" s="23"/>
    </row>
    <row r="35" spans="3:7" x14ac:dyDescent="0.25">
      <c r="C35" s="2"/>
      <c r="D35" s="2"/>
      <c r="E35" s="23"/>
      <c r="F35" s="23"/>
      <c r="G35" s="23"/>
    </row>
    <row r="36" spans="3:7" x14ac:dyDescent="0.25">
      <c r="C36" s="2"/>
      <c r="D36" s="24"/>
      <c r="E36" s="23"/>
      <c r="F36" s="23"/>
      <c r="G36" s="23"/>
    </row>
    <row r="37" spans="3:7" x14ac:dyDescent="0.25">
      <c r="C37" s="2"/>
      <c r="D37" s="2"/>
      <c r="E37" s="2"/>
      <c r="F37" s="23"/>
      <c r="G37" s="23"/>
    </row>
    <row r="38" spans="3:7" x14ac:dyDescent="0.25">
      <c r="C38" s="2"/>
      <c r="D38" s="2"/>
      <c r="E38" s="2"/>
      <c r="F38" s="23"/>
      <c r="G38" s="23"/>
    </row>
    <row r="39" spans="3:7" x14ac:dyDescent="0.25">
      <c r="C39" s="2"/>
      <c r="D39" s="2"/>
      <c r="E39" s="2"/>
      <c r="F39" s="23"/>
      <c r="G39" s="23"/>
    </row>
    <row r="40" spans="3:7" x14ac:dyDescent="0.25">
      <c r="C40" s="2"/>
      <c r="D40" s="2"/>
      <c r="E40" s="2"/>
      <c r="F40" s="23"/>
      <c r="G40" s="23"/>
    </row>
    <row r="41" spans="3:7" x14ac:dyDescent="0.25">
      <c r="C41" s="2"/>
      <c r="D41" s="2"/>
      <c r="E41" s="2"/>
      <c r="F41" s="23"/>
      <c r="G41" s="23"/>
    </row>
    <row r="42" spans="3:7" x14ac:dyDescent="0.25">
      <c r="C42" s="2"/>
      <c r="D42" s="2"/>
      <c r="E42" s="2"/>
      <c r="F42" s="23"/>
      <c r="G42" s="23"/>
    </row>
    <row r="43" spans="3:7" x14ac:dyDescent="0.25">
      <c r="C43" s="2"/>
      <c r="D43" s="2"/>
      <c r="E43" s="2"/>
      <c r="F43" s="23"/>
      <c r="G43" s="23"/>
    </row>
    <row r="44" spans="3:7" x14ac:dyDescent="0.25">
      <c r="C44" s="2"/>
      <c r="D44" s="2"/>
      <c r="E44" s="2"/>
      <c r="F44" s="23"/>
      <c r="G44" s="23"/>
    </row>
    <row r="45" spans="3:7" x14ac:dyDescent="0.25">
      <c r="C45" s="2"/>
      <c r="D45" s="2"/>
      <c r="E45" s="2"/>
      <c r="F45" s="23"/>
      <c r="G45" s="23"/>
    </row>
    <row r="46" spans="3:7" x14ac:dyDescent="0.25">
      <c r="C46" s="2"/>
      <c r="D46" s="2"/>
      <c r="E46" s="23"/>
      <c r="F46" s="23"/>
      <c r="G46" s="23"/>
    </row>
    <row r="47" spans="3:7" x14ac:dyDescent="0.25">
      <c r="C47" s="2"/>
      <c r="D47" s="2"/>
      <c r="E47" s="23"/>
      <c r="F47" s="23"/>
      <c r="G47" s="23"/>
    </row>
    <row r="48" spans="3:7" x14ac:dyDescent="0.25">
      <c r="C48" s="2"/>
      <c r="D48" s="2"/>
      <c r="E48" s="23"/>
      <c r="F48" s="23"/>
      <c r="G48" s="23"/>
    </row>
  </sheetData>
  <mergeCells count="12">
    <mergeCell ref="H2:H3"/>
    <mergeCell ref="E14:H14"/>
    <mergeCell ref="E9:H9"/>
    <mergeCell ref="G2:G3"/>
    <mergeCell ref="B16:B18"/>
    <mergeCell ref="C22:D22"/>
    <mergeCell ref="B2:C7"/>
    <mergeCell ref="D2:D3"/>
    <mergeCell ref="E2:E3"/>
    <mergeCell ref="F2:F3"/>
    <mergeCell ref="B10:B13"/>
    <mergeCell ref="B19:B21"/>
  </mergeCells>
  <conditionalFormatting sqref="E9">
    <cfRule type="containsText" dxfId="66" priority="277" operator="containsText" text="ל.ר.">
      <formula>NOT(ISERROR(SEARCH("ל.ר.",E9)))</formula>
    </cfRule>
    <cfRule type="containsText" dxfId="65" priority="278" operator="containsText" text="$">
      <formula>NOT(ISERROR(SEARCH("$",E9)))</formula>
    </cfRule>
    <cfRule type="containsText" dxfId="64" priority="279" operator="containsText" text="X">
      <formula>NOT(ISERROR(SEARCH("X",E9)))</formula>
    </cfRule>
    <cfRule type="containsText" dxfId="63" priority="280" operator="containsText" text="V">
      <formula>NOT(ISERROR(SEARCH("V",E9)))</formula>
    </cfRule>
  </conditionalFormatting>
  <conditionalFormatting sqref="E14">
    <cfRule type="containsText" dxfId="62" priority="253" operator="containsText" text="ל.ר.">
      <formula>NOT(ISERROR(SEARCH("ל.ר.",E14)))</formula>
    </cfRule>
    <cfRule type="containsText" dxfId="61" priority="254" operator="containsText" text="$">
      <formula>NOT(ISERROR(SEARCH("$",E14)))</formula>
    </cfRule>
    <cfRule type="containsText" dxfId="60" priority="255" operator="containsText" text="X">
      <formula>NOT(ISERROR(SEARCH("X",E14)))</formula>
    </cfRule>
    <cfRule type="containsText" dxfId="59" priority="256" operator="containsText" text="V">
      <formula>NOT(ISERROR(SEARCH("V",E14)))</formula>
    </cfRule>
  </conditionalFormatting>
  <conditionalFormatting sqref="E14">
    <cfRule type="notContainsBlanks" dxfId="58" priority="282">
      <formula>LEN(TRIM(E14))&gt;0</formula>
    </cfRule>
  </conditionalFormatting>
  <conditionalFormatting sqref="E10:H13">
    <cfRule type="containsText" dxfId="57" priority="205" operator="containsText" text="V">
      <formula>NOT(ISERROR(SEARCH("V",E10)))</formula>
    </cfRule>
    <cfRule type="expression" dxfId="56" priority="206">
      <formula>E10="ל.ר."</formula>
    </cfRule>
    <cfRule type="containsText" dxfId="55" priority="207" operator="containsText" text="X">
      <formula>NOT(ISERROR(SEARCH("X",E10)))</formula>
    </cfRule>
    <cfRule type="notContainsBlanks" dxfId="54" priority="208">
      <formula>LEN(TRIM(E10))&gt;0</formula>
    </cfRule>
  </conditionalFormatting>
  <conditionalFormatting sqref="H10:H13">
    <cfRule type="containsText" dxfId="49" priority="64" operator="containsText" text="V">
      <formula>NOT(ISERROR(SEARCH("V",H10)))</formula>
    </cfRule>
    <cfRule type="expression" dxfId="48" priority="65">
      <formula>H10="ל.ר."</formula>
    </cfRule>
    <cfRule type="containsText" dxfId="47" priority="66" operator="containsText" text="X">
      <formula>NOT(ISERROR(SEARCH("X",H10)))</formula>
    </cfRule>
    <cfRule type="notContainsBlanks" dxfId="46" priority="67">
      <formula>LEN(TRIM(H10))&gt;0</formula>
    </cfRule>
  </conditionalFormatting>
  <conditionalFormatting sqref="G13">
    <cfRule type="containsText" dxfId="37" priority="28" operator="containsText" text="V">
      <formula>NOT(ISERROR(SEARCH("V",G13)))</formula>
    </cfRule>
    <cfRule type="expression" dxfId="36" priority="29">
      <formula>G13="ל.ר."</formula>
    </cfRule>
    <cfRule type="containsText" dxfId="35" priority="30" operator="containsText" text="X">
      <formula>NOT(ISERROR(SEARCH("X",G13)))</formula>
    </cfRule>
    <cfRule type="notContainsBlanks" dxfId="34" priority="31">
      <formula>LEN(TRIM(G13))&gt;0</formula>
    </cfRule>
  </conditionalFormatting>
  <conditionalFormatting sqref="E13">
    <cfRule type="containsText" dxfId="33" priority="18" operator="containsText" text="V">
      <formula>NOT(ISERROR(SEARCH("V",E13)))</formula>
    </cfRule>
    <cfRule type="expression" dxfId="32" priority="19">
      <formula>E13="ל.ר."</formula>
    </cfRule>
    <cfRule type="containsText" dxfId="31" priority="20" operator="containsText" text="X">
      <formula>NOT(ISERROR(SEARCH("X",E13)))</formula>
    </cfRule>
    <cfRule type="notContainsBlanks" dxfId="30" priority="21">
      <formula>LEN(TRIM(E13))&gt;0</formula>
    </cfRule>
  </conditionalFormatting>
  <conditionalFormatting sqref="E13">
    <cfRule type="containsText" dxfId="29" priority="17" operator="containsText" text="לא רלוונטי">
      <formula>NOT(ISERROR(SEARCH("לא רלוונטי",E13)))</formula>
    </cfRule>
  </conditionalFormatting>
  <conditionalFormatting sqref="E15:H21">
    <cfRule type="containsText" dxfId="28" priority="5" operator="containsText" text="V">
      <formula>NOT(ISERROR(SEARCH("V",E15)))</formula>
    </cfRule>
    <cfRule type="expression" dxfId="27" priority="6">
      <formula>E15="ל.ר."</formula>
    </cfRule>
    <cfRule type="containsText" dxfId="26" priority="7" operator="containsText" text="X">
      <formula>NOT(ISERROR(SEARCH("X",E15)))</formula>
    </cfRule>
    <cfRule type="notContainsBlanks" dxfId="25" priority="8">
      <formula>LEN(TRIM(E15))&gt;0</formula>
    </cfRule>
  </conditionalFormatting>
  <conditionalFormatting sqref="E22:H22">
    <cfRule type="expression" dxfId="3" priority="3">
      <formula>E22="X"</formula>
    </cfRule>
    <cfRule type="expression" dxfId="2" priority="4">
      <formula>E22="V"</formula>
    </cfRule>
  </conditionalFormatting>
  <conditionalFormatting sqref="E22:H22">
    <cfRule type="cellIs" dxfId="0" priority="1" operator="equal">
      <formula>"V"</formula>
    </cfRule>
    <cfRule type="cellIs" dxfId="1" priority="2" operator="equal">
      <formula>"X"</formula>
    </cfRule>
  </conditionalFormatting>
  <dataValidations count="2">
    <dataValidation allowBlank="1" showInputMessage="1" sqref="E14 E9 E22:H22" xr:uid="{00000000-0002-0000-0000-000000000000}"/>
    <dataValidation type="list" allowBlank="1" showInputMessage="1" sqref="E10:H13 E15:H21" xr:uid="{BB24D180-7F17-4FFA-B73C-213E659ED47C}">
      <formula1>"0,1"</formula1>
    </dataValidation>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
  <sheetViews>
    <sheetView rightToLeft="1" tabSelected="1" zoomScale="85" zoomScaleNormal="85" workbookViewId="0">
      <selection activeCell="C17" sqref="C17"/>
    </sheetView>
  </sheetViews>
  <sheetFormatPr defaultColWidth="9" defaultRowHeight="15.75" x14ac:dyDescent="0.25"/>
  <cols>
    <col min="1" max="1" width="11.85546875" style="1" customWidth="1"/>
    <col min="2" max="2" width="18.85546875" style="1" customWidth="1"/>
    <col min="3" max="3" width="87.5703125" style="1" customWidth="1"/>
    <col min="4" max="4" width="15.5703125" style="1" customWidth="1"/>
    <col min="5" max="5" width="15.85546875" style="1" customWidth="1"/>
    <col min="6" max="6" width="9.7109375" style="1" bestFit="1" customWidth="1"/>
    <col min="7" max="7" width="16.42578125" style="1" customWidth="1"/>
    <col min="8" max="8" width="9.85546875" style="1" customWidth="1"/>
    <col min="9" max="9" width="29" style="1" customWidth="1"/>
    <col min="10" max="10" width="10" style="1" customWidth="1"/>
    <col min="11" max="11" width="22.140625" style="1" customWidth="1"/>
    <col min="12" max="12" width="11.42578125" style="1" customWidth="1"/>
    <col min="13" max="16384" width="9" style="1"/>
  </cols>
  <sheetData>
    <row r="1" spans="1:12" ht="16.5" thickBot="1" x14ac:dyDescent="0.3"/>
    <row r="2" spans="1:12" ht="16.5" customHeight="1" x14ac:dyDescent="0.25">
      <c r="A2" s="125" t="s">
        <v>14</v>
      </c>
      <c r="B2" s="125" t="s">
        <v>41</v>
      </c>
      <c r="C2" s="131" t="s">
        <v>18</v>
      </c>
      <c r="D2" s="137" t="s">
        <v>25</v>
      </c>
      <c r="E2" s="124">
        <v>1</v>
      </c>
      <c r="F2" s="125"/>
      <c r="G2" s="124">
        <v>2</v>
      </c>
      <c r="H2" s="125"/>
      <c r="I2" s="131">
        <v>3</v>
      </c>
      <c r="J2" s="132"/>
      <c r="K2" s="124">
        <v>4</v>
      </c>
      <c r="L2" s="125"/>
    </row>
    <row r="3" spans="1:12" ht="41.25" customHeight="1" x14ac:dyDescent="0.25">
      <c r="A3" s="135"/>
      <c r="B3" s="135"/>
      <c r="C3" s="136"/>
      <c r="D3" s="138"/>
      <c r="E3" s="126">
        <f>'תנאי סף'!E4</f>
        <v>0</v>
      </c>
      <c r="F3" s="127"/>
      <c r="G3" s="126">
        <f>'תנאי סף'!F4</f>
        <v>0</v>
      </c>
      <c r="H3" s="127"/>
      <c r="I3" s="133">
        <f>'תנאי סף'!G4</f>
        <v>0</v>
      </c>
      <c r="J3" s="134"/>
      <c r="K3" s="126">
        <f>'תנאי סף'!H4</f>
        <v>0</v>
      </c>
      <c r="L3" s="127"/>
    </row>
    <row r="4" spans="1:12" ht="16.5" customHeight="1" x14ac:dyDescent="0.25">
      <c r="A4" s="135"/>
      <c r="B4" s="135"/>
      <c r="C4" s="136"/>
      <c r="D4" s="138"/>
      <c r="E4" s="50" t="s">
        <v>28</v>
      </c>
      <c r="F4" s="48" t="s">
        <v>9</v>
      </c>
      <c r="G4" s="50" t="s">
        <v>28</v>
      </c>
      <c r="H4" s="48" t="s">
        <v>9</v>
      </c>
      <c r="I4" s="49" t="s">
        <v>28</v>
      </c>
      <c r="J4" s="56" t="s">
        <v>9</v>
      </c>
      <c r="K4" s="50" t="s">
        <v>28</v>
      </c>
      <c r="L4" s="48" t="s">
        <v>9</v>
      </c>
    </row>
    <row r="5" spans="1:12" ht="80.25" customHeight="1" x14ac:dyDescent="0.25">
      <c r="A5" s="80">
        <v>1</v>
      </c>
      <c r="B5" s="80" t="s">
        <v>71</v>
      </c>
      <c r="C5" s="26" t="s">
        <v>72</v>
      </c>
      <c r="D5" s="91">
        <v>0.05</v>
      </c>
      <c r="E5" s="90"/>
      <c r="F5" s="148"/>
      <c r="G5" s="53"/>
      <c r="H5" s="148"/>
      <c r="I5" s="55"/>
      <c r="J5" s="148"/>
      <c r="K5" s="53"/>
      <c r="L5" s="148"/>
    </row>
    <row r="6" spans="1:12" ht="89.25" customHeight="1" x14ac:dyDescent="0.25">
      <c r="A6" s="80">
        <v>2</v>
      </c>
      <c r="B6" s="80" t="s">
        <v>74</v>
      </c>
      <c r="C6" s="26" t="s">
        <v>73</v>
      </c>
      <c r="D6" s="91">
        <v>0.45</v>
      </c>
      <c r="E6" s="90"/>
      <c r="F6" s="148"/>
      <c r="G6" s="53"/>
      <c r="H6" s="148"/>
      <c r="I6" s="55"/>
      <c r="J6" s="148"/>
      <c r="K6" s="53"/>
      <c r="L6" s="148"/>
    </row>
    <row r="7" spans="1:12" ht="81.75" customHeight="1" x14ac:dyDescent="0.25">
      <c r="A7" s="80">
        <v>3</v>
      </c>
      <c r="B7" s="80" t="s">
        <v>39</v>
      </c>
      <c r="C7" s="26" t="s">
        <v>75</v>
      </c>
      <c r="D7" s="91">
        <v>0.3</v>
      </c>
      <c r="E7" s="92"/>
      <c r="F7" s="52">
        <f>'מבחן לדוגמא'!D8</f>
        <v>0</v>
      </c>
      <c r="G7" s="54"/>
      <c r="H7" s="52">
        <f>'מבחן לדוגמא'!F8</f>
        <v>0</v>
      </c>
      <c r="I7" s="54"/>
      <c r="J7" s="52">
        <f>'מבחן לדוגמא'!H8</f>
        <v>0</v>
      </c>
      <c r="K7" s="54"/>
      <c r="L7" s="52">
        <f>'מבחן לדוגמא'!J8</f>
        <v>0</v>
      </c>
    </row>
    <row r="8" spans="1:12" ht="77.25" customHeight="1" x14ac:dyDescent="0.25">
      <c r="A8" s="80">
        <v>4</v>
      </c>
      <c r="B8" s="80" t="s">
        <v>40</v>
      </c>
      <c r="C8" s="26" t="s">
        <v>76</v>
      </c>
      <c r="D8" s="91">
        <v>0.2</v>
      </c>
      <c r="E8" s="92"/>
      <c r="F8" s="52">
        <f>'ראיון '!D10</f>
        <v>0</v>
      </c>
      <c r="G8" s="54"/>
      <c r="H8" s="52">
        <f>'ראיון '!F10</f>
        <v>0</v>
      </c>
      <c r="I8" s="54"/>
      <c r="J8" s="52">
        <f>'ראיון '!H10</f>
        <v>0</v>
      </c>
      <c r="K8" s="54"/>
      <c r="L8" s="52">
        <f>'ראיון '!J10</f>
        <v>0</v>
      </c>
    </row>
    <row r="9" spans="1:12" ht="35.25" customHeight="1" thickBot="1" x14ac:dyDescent="0.3">
      <c r="A9"/>
      <c r="B9"/>
      <c r="C9" s="57" t="s">
        <v>16</v>
      </c>
      <c r="D9" s="94">
        <f>SUM(D5:D8)</f>
        <v>1</v>
      </c>
      <c r="E9" s="128">
        <f>SUM(F5:F8)</f>
        <v>0</v>
      </c>
      <c r="F9" s="122"/>
      <c r="G9" s="121">
        <f>SUM(H5:H8)</f>
        <v>0</v>
      </c>
      <c r="H9" s="122"/>
      <c r="I9" s="128">
        <f>SUM(J5:J8)</f>
        <v>0</v>
      </c>
      <c r="J9" s="128"/>
      <c r="K9" s="121">
        <f>SUM(L5:L8)</f>
        <v>0</v>
      </c>
      <c r="L9" s="122"/>
    </row>
    <row r="10" spans="1:12" ht="21" customHeight="1" thickBot="1" x14ac:dyDescent="0.3">
      <c r="A10"/>
      <c r="B10"/>
      <c r="C10" s="58" t="s">
        <v>15</v>
      </c>
      <c r="D10" s="93">
        <v>75</v>
      </c>
      <c r="E10" s="123" t="str">
        <f>IF(E$9&gt;=$D$10,"V","X")</f>
        <v>X</v>
      </c>
      <c r="F10" s="123"/>
      <c r="G10" s="123" t="str">
        <f>IF(G$9&gt;=$D$10,"V","X")</f>
        <v>X</v>
      </c>
      <c r="H10" s="123"/>
      <c r="I10" s="129" t="str">
        <f>IF(I$9&gt;=$D$10,"V","X")</f>
        <v>X</v>
      </c>
      <c r="J10" s="130"/>
      <c r="K10" s="123" t="str">
        <f>IF(K$9&gt;=$D$10,"V","X")</f>
        <v>X</v>
      </c>
      <c r="L10" s="123"/>
    </row>
    <row r="15" spans="1:12" x14ac:dyDescent="0.25">
      <c r="D15" s="12"/>
    </row>
  </sheetData>
  <mergeCells count="20">
    <mergeCell ref="E10:F10"/>
    <mergeCell ref="G10:H10"/>
    <mergeCell ref="E9:F9"/>
    <mergeCell ref="G9:H9"/>
    <mergeCell ref="G3:H3"/>
    <mergeCell ref="G2:H2"/>
    <mergeCell ref="A2:A4"/>
    <mergeCell ref="E3:F3"/>
    <mergeCell ref="C2:C4"/>
    <mergeCell ref="D2:D4"/>
    <mergeCell ref="E2:F2"/>
    <mergeCell ref="B2:B4"/>
    <mergeCell ref="K9:L9"/>
    <mergeCell ref="K10:L10"/>
    <mergeCell ref="K2:L2"/>
    <mergeCell ref="K3:L3"/>
    <mergeCell ref="I9:J9"/>
    <mergeCell ref="I10:J10"/>
    <mergeCell ref="I2:J2"/>
    <mergeCell ref="I3:J3"/>
  </mergeCells>
  <conditionalFormatting sqref="E10:H10">
    <cfRule type="expression" dxfId="18" priority="7">
      <formula>E10="X"</formula>
    </cfRule>
    <cfRule type="expression" dxfId="17" priority="8">
      <formula>E10="V"</formula>
    </cfRule>
  </conditionalFormatting>
  <conditionalFormatting sqref="K10:L10">
    <cfRule type="expression" dxfId="16" priority="5">
      <formula>K10="X"</formula>
    </cfRule>
    <cfRule type="expression" dxfId="15" priority="6">
      <formula>K10="V"</formula>
    </cfRule>
  </conditionalFormatting>
  <conditionalFormatting sqref="I10:J10">
    <cfRule type="expression" dxfId="14" priority="3">
      <formula>I10="X"</formula>
    </cfRule>
    <cfRule type="expression" dxfId="13" priority="4">
      <formula>I10="V"</formula>
    </cfRule>
  </conditionalFormatting>
  <conditionalFormatting sqref="E10:L10">
    <cfRule type="cellIs" dxfId="4" priority="2" operator="equal">
      <formula>"X"</formula>
    </cfRule>
    <cfRule type="cellIs" dxfId="5" priority="1" operator="equal">
      <formula>"V"</formula>
    </cfRule>
  </conditionalFormatting>
  <dataValidations count="2">
    <dataValidation type="decimal" allowBlank="1" showInputMessage="1" showErrorMessage="1" sqref="L5 H5 J5 F5" xr:uid="{E7C1615A-FD2D-41DE-B489-B0312A8FF343}">
      <formula1>0</formula1>
      <formula2>5</formula2>
    </dataValidation>
    <dataValidation type="decimal" allowBlank="1" showInputMessage="1" showErrorMessage="1" sqref="F6 H6 J6 L6" xr:uid="{6DBB56B2-D6D2-4CC8-A5BC-5D47A498CEFE}">
      <formula1>0</formula1>
      <formula2>45</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8"/>
  <sheetViews>
    <sheetView rightToLeft="1" zoomScale="80" zoomScaleNormal="80" workbookViewId="0">
      <selection activeCell="D5" sqref="D5"/>
    </sheetView>
  </sheetViews>
  <sheetFormatPr defaultColWidth="8.85546875" defaultRowHeight="15.75" x14ac:dyDescent="0.25"/>
  <cols>
    <col min="1" max="1" width="17.42578125" style="79" bestFit="1" customWidth="1"/>
    <col min="2" max="2" width="27.7109375" style="1" customWidth="1"/>
    <col min="3" max="3" width="8.85546875" style="1"/>
    <col min="4" max="4" width="10.28515625" style="1" bestFit="1" customWidth="1"/>
    <col min="5" max="5" width="17.7109375" style="1" customWidth="1"/>
    <col min="6" max="6" width="8.85546875" style="1"/>
    <col min="7" max="7" width="20.140625" style="1" customWidth="1"/>
    <col min="8" max="8" width="8.85546875" style="1"/>
    <col min="9" max="9" width="21.7109375" style="1" customWidth="1"/>
    <col min="10" max="10" width="8.85546875" style="1"/>
    <col min="11" max="11" width="25.28515625" style="1" customWidth="1"/>
    <col min="12" max="16384" width="8.85546875" style="1"/>
  </cols>
  <sheetData>
    <row r="1" spans="1:11" ht="16.5" thickBot="1" x14ac:dyDescent="0.3"/>
    <row r="2" spans="1:11" ht="16.5" thickBot="1" x14ac:dyDescent="0.3">
      <c r="A2" s="139" t="s">
        <v>39</v>
      </c>
      <c r="B2" s="139"/>
      <c r="C2" s="67" t="s">
        <v>20</v>
      </c>
      <c r="D2" s="141">
        <v>1</v>
      </c>
      <c r="E2" s="142"/>
      <c r="F2" s="143">
        <v>2</v>
      </c>
      <c r="G2" s="143"/>
      <c r="H2" s="141">
        <v>3</v>
      </c>
      <c r="I2" s="142"/>
      <c r="J2" s="141">
        <v>4</v>
      </c>
      <c r="K2" s="142"/>
    </row>
    <row r="3" spans="1:11" ht="32.25" thickBot="1" x14ac:dyDescent="0.3">
      <c r="A3" s="140"/>
      <c r="B3" s="140"/>
      <c r="C3" s="73" t="s">
        <v>0</v>
      </c>
      <c r="D3" s="144"/>
      <c r="E3" s="145"/>
      <c r="F3" s="146"/>
      <c r="G3" s="146"/>
      <c r="H3" s="144"/>
      <c r="I3" s="145"/>
      <c r="J3" s="144"/>
      <c r="K3" s="145"/>
    </row>
    <row r="4" spans="1:11" ht="79.5" thickBot="1" x14ac:dyDescent="0.3">
      <c r="A4" s="8" t="s">
        <v>17</v>
      </c>
      <c r="B4" s="9" t="s">
        <v>18</v>
      </c>
      <c r="C4" s="74" t="s">
        <v>21</v>
      </c>
      <c r="D4" s="72" t="s">
        <v>37</v>
      </c>
      <c r="E4" s="72" t="s">
        <v>29</v>
      </c>
      <c r="F4" s="76" t="s">
        <v>37</v>
      </c>
      <c r="G4" s="72" t="s">
        <v>29</v>
      </c>
      <c r="H4" s="72" t="s">
        <v>37</v>
      </c>
      <c r="I4" s="72" t="s">
        <v>29</v>
      </c>
      <c r="J4" s="72" t="s">
        <v>37</v>
      </c>
      <c r="K4" s="72" t="s">
        <v>29</v>
      </c>
    </row>
    <row r="5" spans="1:11" ht="55.9" customHeight="1" x14ac:dyDescent="0.25">
      <c r="A5" s="80" t="s">
        <v>78</v>
      </c>
      <c r="B5" s="77" t="s">
        <v>42</v>
      </c>
      <c r="C5" s="81">
        <v>0.09</v>
      </c>
      <c r="D5" s="148"/>
      <c r="E5" s="70"/>
      <c r="F5" s="148"/>
      <c r="G5" s="70"/>
      <c r="H5" s="148"/>
      <c r="I5" s="71"/>
      <c r="J5" s="148"/>
      <c r="K5" s="71"/>
    </row>
    <row r="6" spans="1:11" ht="30" customHeight="1" x14ac:dyDescent="0.25">
      <c r="A6" s="80" t="s">
        <v>79</v>
      </c>
      <c r="B6" s="77" t="s">
        <v>43</v>
      </c>
      <c r="C6" s="81">
        <v>0.06</v>
      </c>
      <c r="D6" s="148"/>
      <c r="E6" s="70"/>
      <c r="F6" s="148"/>
      <c r="G6" s="70"/>
      <c r="H6" s="148"/>
      <c r="I6" s="71"/>
      <c r="J6" s="148"/>
      <c r="K6" s="71"/>
    </row>
    <row r="7" spans="1:11" ht="30" customHeight="1" thickBot="1" x14ac:dyDescent="0.3">
      <c r="A7" s="95" t="s">
        <v>80</v>
      </c>
      <c r="B7" s="96" t="s">
        <v>77</v>
      </c>
      <c r="C7" s="97">
        <v>0.15</v>
      </c>
      <c r="D7" s="148"/>
      <c r="E7" s="70"/>
      <c r="F7" s="148"/>
      <c r="G7" s="70"/>
      <c r="H7" s="148"/>
      <c r="I7" s="71"/>
      <c r="J7" s="148"/>
      <c r="K7" s="71"/>
    </row>
    <row r="8" spans="1:11" ht="36" customHeight="1" thickBot="1" x14ac:dyDescent="0.3">
      <c r="A8" s="78"/>
      <c r="B8" s="84" t="s">
        <v>26</v>
      </c>
      <c r="C8" s="83">
        <v>0.3</v>
      </c>
      <c r="D8" s="85">
        <f>-SUM(D5:D7)</f>
        <v>0</v>
      </c>
      <c r="E8" s="82"/>
      <c r="F8" s="85">
        <f>-SUM(F5:F7)</f>
        <v>0</v>
      </c>
      <c r="G8" s="82"/>
      <c r="H8" s="85">
        <f>-SUM(H5:H7)</f>
        <v>0</v>
      </c>
      <c r="I8" s="82"/>
      <c r="J8" s="85">
        <f>-SUM(J5:J7)</f>
        <v>0</v>
      </c>
      <c r="K8" s="82"/>
    </row>
  </sheetData>
  <mergeCells count="9">
    <mergeCell ref="A2:B3"/>
    <mergeCell ref="D2:E2"/>
    <mergeCell ref="F2:G2"/>
    <mergeCell ref="H2:I2"/>
    <mergeCell ref="J2:K2"/>
    <mergeCell ref="D3:E3"/>
    <mergeCell ref="F3:G3"/>
    <mergeCell ref="H3:I3"/>
    <mergeCell ref="J3:K3"/>
  </mergeCells>
  <dataValidations count="3">
    <dataValidation type="decimal" allowBlank="1" showInputMessage="1" showErrorMessage="1" sqref="J5 F5 H5 D5" xr:uid="{BAA235A1-083D-4179-9F40-97CD232BE40C}">
      <formula1>0</formula1>
      <formula2>9</formula2>
    </dataValidation>
    <dataValidation type="decimal" allowBlank="1" showInputMessage="1" showErrorMessage="1" sqref="D6 F6 H6 J6" xr:uid="{6A514429-BC43-4889-B47D-739AD9A7E2E9}">
      <formula1>0</formula1>
      <formula2>6</formula2>
    </dataValidation>
    <dataValidation type="decimal" allowBlank="1" showInputMessage="1" showErrorMessage="1" sqref="D7 F7 H7 J7" xr:uid="{BADEB035-01F5-472D-93DC-66F6FAE988D2}">
      <formula1>0</formula1>
      <formula2>15</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4"/>
  <sheetViews>
    <sheetView rightToLeft="1" zoomScale="80" zoomScaleNormal="80" workbookViewId="0">
      <pane xSplit="2" ySplit="6" topLeftCell="C7" activePane="bottomRight" state="frozen"/>
      <selection pane="topRight" activeCell="D1" sqref="D1"/>
      <selection pane="bottomLeft" activeCell="A7" sqref="A7"/>
      <selection pane="bottomRight" activeCell="B25" sqref="B25"/>
    </sheetView>
  </sheetViews>
  <sheetFormatPr defaultColWidth="9" defaultRowHeight="15.75" x14ac:dyDescent="0.25"/>
  <cols>
    <col min="1" max="1" width="9.5703125" style="1" customWidth="1"/>
    <col min="2" max="2" width="32.42578125" style="1" customWidth="1"/>
    <col min="3" max="3" width="16.140625" style="1" customWidth="1"/>
    <col min="4" max="4" width="13.140625" style="1" customWidth="1"/>
    <col min="5" max="5" width="17.140625" style="1" customWidth="1"/>
    <col min="6" max="6" width="13" style="1" customWidth="1"/>
    <col min="7" max="8" width="17.85546875" style="1" customWidth="1"/>
    <col min="9" max="9" width="15" style="1" customWidth="1"/>
    <col min="10" max="10" width="14.85546875" style="1" customWidth="1"/>
    <col min="11" max="17" width="20.42578125" style="1" customWidth="1"/>
    <col min="18" max="19" width="20.42578125" style="1" hidden="1" customWidth="1"/>
    <col min="20" max="23" width="21.7109375" style="1" customWidth="1"/>
    <col min="24" max="24" width="21.42578125" style="1" customWidth="1"/>
    <col min="25" max="25" width="10.42578125" style="1" customWidth="1"/>
    <col min="26" max="26" width="11.7109375" style="1" bestFit="1" customWidth="1"/>
    <col min="27" max="28" width="9" style="1"/>
    <col min="29" max="29" width="10.5703125" style="1" bestFit="1" customWidth="1"/>
    <col min="30" max="30" width="11.7109375" style="1" bestFit="1" customWidth="1"/>
    <col min="31" max="16384" width="9" style="1"/>
  </cols>
  <sheetData>
    <row r="1" spans="1:11" ht="16.5" thickBot="1" x14ac:dyDescent="0.3"/>
    <row r="2" spans="1:11" ht="16.5" thickBot="1" x14ac:dyDescent="0.3">
      <c r="A2" s="139"/>
      <c r="B2" s="139"/>
      <c r="C2" s="67" t="s">
        <v>20</v>
      </c>
      <c r="D2" s="141">
        <v>1</v>
      </c>
      <c r="E2" s="142"/>
      <c r="F2" s="141">
        <v>2</v>
      </c>
      <c r="G2" s="142"/>
      <c r="H2" s="141">
        <v>3</v>
      </c>
      <c r="I2" s="142"/>
      <c r="J2" s="141">
        <v>4</v>
      </c>
      <c r="K2" s="142"/>
    </row>
    <row r="3" spans="1:11" ht="50.25" customHeight="1" thickBot="1" x14ac:dyDescent="0.3">
      <c r="A3" s="140"/>
      <c r="B3" s="140"/>
      <c r="C3" s="73" t="s">
        <v>0</v>
      </c>
      <c r="D3" s="144"/>
      <c r="E3" s="145"/>
      <c r="F3" s="144"/>
      <c r="G3" s="145"/>
      <c r="H3" s="144"/>
      <c r="I3" s="145"/>
      <c r="J3" s="144"/>
      <c r="K3" s="145"/>
    </row>
    <row r="4" spans="1:11" ht="16.5" thickBot="1" x14ac:dyDescent="0.3">
      <c r="A4" s="140"/>
      <c r="B4" s="140"/>
      <c r="C4" s="74" t="s">
        <v>22</v>
      </c>
      <c r="D4" s="59"/>
      <c r="E4" s="60"/>
      <c r="F4" s="59"/>
      <c r="G4" s="60"/>
      <c r="H4" s="59"/>
      <c r="I4" s="60"/>
      <c r="J4" s="59"/>
      <c r="K4" s="60"/>
    </row>
    <row r="5" spans="1:11" ht="16.5" thickBot="1" x14ac:dyDescent="0.3">
      <c r="A5" s="140"/>
      <c r="B5" s="140"/>
      <c r="C5" s="74" t="s">
        <v>45</v>
      </c>
      <c r="D5" s="59"/>
      <c r="E5" s="60"/>
      <c r="F5" s="59"/>
      <c r="G5" s="60"/>
      <c r="H5" s="59"/>
      <c r="I5" s="60"/>
      <c r="J5" s="59"/>
      <c r="K5" s="60"/>
    </row>
    <row r="6" spans="1:11" ht="32.25" thickBot="1" x14ac:dyDescent="0.3">
      <c r="A6" s="8" t="s">
        <v>17</v>
      </c>
      <c r="B6" s="9" t="s">
        <v>18</v>
      </c>
      <c r="C6" s="74" t="s">
        <v>21</v>
      </c>
      <c r="D6" s="10" t="s">
        <v>37</v>
      </c>
      <c r="E6" s="10" t="s">
        <v>29</v>
      </c>
      <c r="F6" s="10" t="s">
        <v>37</v>
      </c>
      <c r="G6" s="10" t="s">
        <v>29</v>
      </c>
      <c r="H6" s="10" t="s">
        <v>37</v>
      </c>
      <c r="I6" s="10" t="s">
        <v>29</v>
      </c>
      <c r="J6" s="10" t="s">
        <v>37</v>
      </c>
      <c r="K6" s="10" t="s">
        <v>29</v>
      </c>
    </row>
    <row r="7" spans="1:11" ht="106.9" customHeight="1" x14ac:dyDescent="0.25">
      <c r="A7" s="26"/>
      <c r="B7" s="64" t="s">
        <v>81</v>
      </c>
      <c r="C7" s="68">
        <v>0.08</v>
      </c>
      <c r="D7" s="148"/>
      <c r="E7" s="27"/>
      <c r="F7" s="148"/>
      <c r="G7" s="27"/>
      <c r="H7" s="148"/>
      <c r="I7" s="27"/>
      <c r="J7" s="148"/>
      <c r="K7" s="27"/>
    </row>
    <row r="8" spans="1:11" ht="82.15" customHeight="1" x14ac:dyDescent="0.25">
      <c r="A8" s="26"/>
      <c r="B8" s="64" t="s">
        <v>82</v>
      </c>
      <c r="C8" s="68">
        <v>0.08</v>
      </c>
      <c r="D8" s="148"/>
      <c r="E8" s="27"/>
      <c r="F8" s="148"/>
      <c r="G8" s="27"/>
      <c r="H8" s="148"/>
      <c r="I8" s="27"/>
      <c r="J8" s="148"/>
      <c r="K8" s="27"/>
    </row>
    <row r="9" spans="1:11" ht="82.15" customHeight="1" thickBot="1" x14ac:dyDescent="0.3">
      <c r="A9" s="26"/>
      <c r="B9" s="64" t="s">
        <v>44</v>
      </c>
      <c r="C9" s="68">
        <v>0.04</v>
      </c>
      <c r="D9" s="148"/>
      <c r="E9" s="11"/>
      <c r="F9" s="148"/>
      <c r="G9" s="11"/>
      <c r="H9" s="148"/>
      <c r="I9" s="11"/>
      <c r="J9" s="148"/>
      <c r="K9" s="11"/>
    </row>
    <row r="10" spans="1:11" ht="33.6" customHeight="1" thickBot="1" x14ac:dyDescent="0.3">
      <c r="A10" s="65"/>
      <c r="B10" s="66" t="s">
        <v>26</v>
      </c>
      <c r="C10" s="75">
        <f>SUM(C7:C9)</f>
        <v>0.2</v>
      </c>
      <c r="D10" s="86">
        <f>SUMPRODUCT($C$7:$C$9,D7:D9)</f>
        <v>0</v>
      </c>
      <c r="E10" s="69"/>
      <c r="F10" s="86">
        <f>SUMPRODUCT($C$7:$C$9,F7:F9)</f>
        <v>0</v>
      </c>
      <c r="G10" s="69"/>
      <c r="H10" s="86">
        <f>SUMPRODUCT($C$7:$C$9,H7:H9)</f>
        <v>0</v>
      </c>
      <c r="I10" s="69"/>
      <c r="J10" s="86">
        <f>SUMPRODUCT($C$7:$C$9,J7:J9)</f>
        <v>0</v>
      </c>
      <c r="K10" s="69"/>
    </row>
    <row r="14" spans="1:11" ht="24.75" customHeight="1" x14ac:dyDescent="0.25"/>
  </sheetData>
  <mergeCells count="9">
    <mergeCell ref="J2:K2"/>
    <mergeCell ref="J3:K3"/>
    <mergeCell ref="A2:B5"/>
    <mergeCell ref="D3:E3"/>
    <mergeCell ref="F3:G3"/>
    <mergeCell ref="H3:I3"/>
    <mergeCell ref="D2:E2"/>
    <mergeCell ref="F2:G2"/>
    <mergeCell ref="H2:I2"/>
  </mergeCells>
  <dataValidations count="2">
    <dataValidation type="decimal" allowBlank="1" showInputMessage="1" showErrorMessage="1" sqref="D9 F9 H9 J9" xr:uid="{FFC679A2-DE84-4451-897F-D1306AD6E1A3}">
      <formula1>0</formula1>
      <formula2>4</formula2>
    </dataValidation>
    <dataValidation type="decimal" allowBlank="1" showInputMessage="1" showErrorMessage="1" sqref="D7:D8 F7:F8 H7:H8 J7:J8" xr:uid="{DA60DDFC-9B37-41BD-8563-1750CA56ABEC}">
      <formula1>0</formula1>
      <formula2>8</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14"/>
  <sheetViews>
    <sheetView rightToLeft="1" showWhiteSpace="0" zoomScaleNormal="100" workbookViewId="0">
      <selection activeCell="C3" sqref="C3:F3"/>
    </sheetView>
  </sheetViews>
  <sheetFormatPr defaultColWidth="9" defaultRowHeight="15.75" x14ac:dyDescent="0.25"/>
  <cols>
    <col min="1" max="1" width="9" style="1"/>
    <col min="2" max="2" width="19.85546875" style="1" customWidth="1"/>
    <col min="3" max="3" width="13.42578125" style="1" customWidth="1"/>
    <col min="4" max="4" width="14.42578125" style="1" customWidth="1"/>
    <col min="5" max="5" width="11.7109375" style="1" hidden="1" customWidth="1"/>
    <col min="6" max="6" width="13.140625" style="1" customWidth="1"/>
    <col min="7" max="8" width="9" style="1"/>
    <col min="9" max="9" width="13.85546875" style="1" customWidth="1"/>
    <col min="10" max="16384" width="9" style="1"/>
  </cols>
  <sheetData>
    <row r="1" spans="1:15" ht="16.5" thickBot="1" x14ac:dyDescent="0.3">
      <c r="H1"/>
      <c r="I1"/>
      <c r="J1"/>
      <c r="K1"/>
      <c r="L1"/>
      <c r="M1"/>
      <c r="N1"/>
      <c r="O1"/>
    </row>
    <row r="2" spans="1:15" ht="16.5" thickBot="1" x14ac:dyDescent="0.3">
      <c r="B2" s="33" t="s">
        <v>24</v>
      </c>
      <c r="C2" s="3">
        <v>1</v>
      </c>
      <c r="D2" s="3">
        <v>2</v>
      </c>
      <c r="E2" s="3">
        <v>3</v>
      </c>
      <c r="F2" s="3">
        <v>4</v>
      </c>
      <c r="H2"/>
      <c r="I2"/>
      <c r="J2"/>
      <c r="K2"/>
      <c r="L2"/>
      <c r="M2"/>
      <c r="N2"/>
      <c r="O2"/>
    </row>
    <row r="3" spans="1:15" ht="50.25" customHeight="1" thickBot="1" x14ac:dyDescent="0.3">
      <c r="B3" s="33" t="s">
        <v>0</v>
      </c>
      <c r="C3" s="51"/>
      <c r="D3" s="51"/>
      <c r="E3" s="51"/>
      <c r="F3" s="51"/>
      <c r="H3"/>
      <c r="I3"/>
      <c r="J3"/>
      <c r="K3"/>
      <c r="L3"/>
      <c r="M3"/>
      <c r="N3"/>
      <c r="O3"/>
    </row>
    <row r="4" spans="1:15" x14ac:dyDescent="0.25">
      <c r="B4" s="32" t="s">
        <v>27</v>
      </c>
      <c r="C4" s="43"/>
      <c r="D4" s="43"/>
      <c r="E4" s="43"/>
      <c r="F4" s="43"/>
      <c r="H4"/>
      <c r="I4"/>
      <c r="J4"/>
      <c r="K4"/>
      <c r="L4"/>
      <c r="M4"/>
      <c r="N4"/>
      <c r="O4"/>
    </row>
    <row r="5" spans="1:15" ht="31.5" x14ac:dyDescent="0.25">
      <c r="B5" s="37" t="s">
        <v>30</v>
      </c>
      <c r="C5" s="46">
        <v>0</v>
      </c>
      <c r="D5" s="46">
        <v>0</v>
      </c>
      <c r="E5" s="46">
        <v>0</v>
      </c>
      <c r="F5" s="46">
        <v>0</v>
      </c>
      <c r="H5"/>
      <c r="I5"/>
      <c r="J5"/>
      <c r="K5"/>
      <c r="L5"/>
      <c r="M5"/>
      <c r="N5"/>
      <c r="O5"/>
    </row>
    <row r="6" spans="1:15" ht="31.5" x14ac:dyDescent="0.25">
      <c r="B6" s="37" t="s">
        <v>31</v>
      </c>
      <c r="C6" s="46">
        <v>0</v>
      </c>
      <c r="D6" s="46">
        <v>0</v>
      </c>
      <c r="E6" s="46">
        <v>0</v>
      </c>
      <c r="F6" s="46">
        <v>0</v>
      </c>
    </row>
    <row r="7" spans="1:15" ht="63" x14ac:dyDescent="0.25">
      <c r="B7" s="37" t="s">
        <v>32</v>
      </c>
      <c r="C7" s="46">
        <f>C5+C6</f>
        <v>0</v>
      </c>
      <c r="D7" s="46">
        <f>D5+D6</f>
        <v>0</v>
      </c>
      <c r="E7" s="46">
        <f>E5+E6</f>
        <v>0</v>
      </c>
      <c r="F7" s="46">
        <f>F5+F6</f>
        <v>0</v>
      </c>
    </row>
    <row r="8" spans="1:15" ht="79.5" thickBot="1" x14ac:dyDescent="0.3">
      <c r="B8" s="37" t="s">
        <v>33</v>
      </c>
      <c r="C8" s="47">
        <f>C7*1.17</f>
        <v>0</v>
      </c>
      <c r="D8" s="47">
        <f>D7*1.17</f>
        <v>0</v>
      </c>
      <c r="E8" s="47">
        <f>E7*1.17</f>
        <v>0</v>
      </c>
      <c r="F8" s="47">
        <f>F7*1.17</f>
        <v>0</v>
      </c>
    </row>
    <row r="9" spans="1:15" ht="16.5" customHeight="1" thickBot="1" x14ac:dyDescent="0.3">
      <c r="A9"/>
      <c r="B9" s="38"/>
      <c r="C9" s="39"/>
      <c r="D9" s="39"/>
      <c r="E9" s="39"/>
      <c r="F9" s="39"/>
      <c r="G9"/>
    </row>
    <row r="10" spans="1:15" ht="16.5" thickBot="1" x14ac:dyDescent="0.3">
      <c r="B10" s="40" t="s">
        <v>35</v>
      </c>
      <c r="C10" s="4" t="e">
        <f>MIN($C$8:$F$8)/C$8*100</f>
        <v>#DIV/0!</v>
      </c>
      <c r="D10" s="4" t="e">
        <f>MIN($C$8:$F$8)/D$8*100</f>
        <v>#DIV/0!</v>
      </c>
      <c r="E10" s="4" t="e">
        <f>MIN($C$8:$F$8)/E$8*100</f>
        <v>#DIV/0!</v>
      </c>
      <c r="F10" s="4" t="e">
        <f>MIN($C$8:$F$8)/F$8*100</f>
        <v>#DIV/0!</v>
      </c>
    </row>
    <row r="11" spans="1:15" x14ac:dyDescent="0.25">
      <c r="A11" s="36">
        <v>0.4</v>
      </c>
      <c r="B11" s="40" t="s">
        <v>10</v>
      </c>
      <c r="C11" s="5">
        <f>איכות!E9</f>
        <v>0</v>
      </c>
      <c r="D11" s="5">
        <f>איכות!G9</f>
        <v>0</v>
      </c>
      <c r="E11" s="5">
        <f>איכות!I9</f>
        <v>0</v>
      </c>
      <c r="F11" s="5">
        <f>איכות!K9</f>
        <v>0</v>
      </c>
    </row>
    <row r="12" spans="1:15" ht="16.5" thickBot="1" x14ac:dyDescent="0.3">
      <c r="A12" s="36">
        <v>0.6</v>
      </c>
      <c r="B12" s="41" t="s">
        <v>11</v>
      </c>
      <c r="C12" s="6" t="e">
        <f>C10</f>
        <v>#DIV/0!</v>
      </c>
      <c r="D12" s="6" t="e">
        <f>D10</f>
        <v>#DIV/0!</v>
      </c>
      <c r="E12" s="6" t="e">
        <f>E10</f>
        <v>#DIV/0!</v>
      </c>
      <c r="F12" s="6" t="e">
        <f>F10</f>
        <v>#DIV/0!</v>
      </c>
    </row>
    <row r="13" spans="1:15" x14ac:dyDescent="0.25">
      <c r="B13" s="42" t="s">
        <v>12</v>
      </c>
      <c r="C13" s="7" t="e">
        <f>$A$11*C11+$A$12*C12</f>
        <v>#DIV/0!</v>
      </c>
      <c r="D13" s="7" t="e">
        <f>$A$11*D11+$A$12*D12</f>
        <v>#DIV/0!</v>
      </c>
      <c r="E13" s="7" t="e">
        <f>$A$11*E11+$A$12*E12</f>
        <v>#DIV/0!</v>
      </c>
      <c r="F13" s="7" t="e">
        <f>$A$11*F11+$A$12*F12</f>
        <v>#DIV/0!</v>
      </c>
    </row>
    <row r="14" spans="1:15" ht="16.5" thickBot="1" x14ac:dyDescent="0.3">
      <c r="B14" s="34" t="s">
        <v>34</v>
      </c>
      <c r="C14" s="44"/>
      <c r="D14" s="44"/>
      <c r="E14" s="44"/>
      <c r="F14" s="44"/>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E3CE4FE-BA3C-4C47-B769-35C122AE955C}"/>
</file>

<file path=customXml/itemProps2.xml><?xml version="1.0" encoding="utf-8"?>
<ds:datastoreItem xmlns:ds="http://schemas.openxmlformats.org/officeDocument/2006/customXml" ds:itemID="{0A0C1689-6A4C-46AE-82C3-D1EC18D11EEA}"/>
</file>

<file path=customXml/itemProps3.xml><?xml version="1.0" encoding="utf-8"?>
<ds:datastoreItem xmlns:ds="http://schemas.openxmlformats.org/officeDocument/2006/customXml" ds:itemID="{2660108D-0538-4D7D-8F49-DD5D84082F0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6</vt:i4>
      </vt:variant>
    </vt:vector>
  </HeadingPairs>
  <TitlesOfParts>
    <vt:vector size="11" baseType="lpstr">
      <vt:lpstr>תנאי סף</vt:lpstr>
      <vt:lpstr>איכות</vt:lpstr>
      <vt:lpstr>מבחן לדוגמא</vt:lpstr>
      <vt:lpstr>ראיון </vt:lpstr>
      <vt:lpstr>מחיר וסיכום</vt:lpstr>
      <vt:lpstr>'תנאי סף'!_Ref296892477</vt:lpstr>
      <vt:lpstr>'תנאי סף'!_Ref299614156</vt:lpstr>
      <vt:lpstr>'תנאי סף'!_Ref370930661</vt:lpstr>
      <vt:lpstr>'תנאי סף'!_Ref373241086</vt:lpstr>
      <vt:lpstr>'תנאי סף'!_Ref397199965</vt:lpstr>
      <vt:lpstr>איכות!_Ref475886523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Shai Zabari</cp:lastModifiedBy>
  <dcterms:created xsi:type="dcterms:W3CDTF">2014-12-29T12:32:12Z</dcterms:created>
  <dcterms:modified xsi:type="dcterms:W3CDTF">2025-09-21T08:15:49Z</dcterms:modified>
</cp:coreProperties>
</file>